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whisper\Dysk Google\Naukowcy dla gospodarki Mazowsza\Marcin Słoma\"/>
    </mc:Choice>
  </mc:AlternateContent>
  <bookViews>
    <workbookView xWindow="0" yWindow="0" windowWidth="23880" windowHeight="12825" tabRatio="640"/>
  </bookViews>
  <sheets>
    <sheet name="Urządzenia-lista wyboru" sheetId="1" r:id="rId1"/>
    <sheet name="Wyniki" sheetId="2" r:id="rId2"/>
    <sheet name="Baza urządzeń" sheetId="3" r:id="rId3"/>
  </sheets>
  <definedNames>
    <definedName name="__xlfn_IFERROR">NA()</definedName>
    <definedName name="__xlfn_IFNA">#N/A</definedName>
    <definedName name="_xlnm.Print_Area" localSheetId="1">Wyniki!$A$1:$G$28</definedName>
  </definedNames>
  <calcPr calcId="152511"/>
</workbook>
</file>

<file path=xl/calcChain.xml><?xml version="1.0" encoding="utf-8"?>
<calcChain xmlns="http://schemas.openxmlformats.org/spreadsheetml/2006/main">
  <c r="L8" i="1" l="1"/>
  <c r="M8" i="1"/>
  <c r="N8" i="1"/>
  <c r="O8" i="1"/>
  <c r="P8" i="1"/>
  <c r="Q8" i="1"/>
  <c r="R8" i="1"/>
  <c r="S8" i="1"/>
  <c r="L9" i="1"/>
  <c r="M9" i="1"/>
  <c r="N9" i="1"/>
  <c r="O9" i="1"/>
  <c r="P9" i="1"/>
  <c r="Q9" i="1"/>
  <c r="R9" i="1"/>
  <c r="S9" i="1"/>
  <c r="L10" i="1"/>
  <c r="M10" i="1"/>
  <c r="N10" i="1"/>
  <c r="O10" i="1"/>
  <c r="P10" i="1"/>
  <c r="Q10" i="1"/>
  <c r="R10" i="1"/>
  <c r="S10" i="1"/>
  <c r="L11" i="1"/>
  <c r="M11" i="1"/>
  <c r="N11" i="1"/>
  <c r="O11" i="1"/>
  <c r="P11" i="1"/>
  <c r="Q11" i="1"/>
  <c r="R11" i="1"/>
  <c r="S11" i="1"/>
  <c r="L12" i="1"/>
  <c r="M12" i="1"/>
  <c r="N12" i="1"/>
  <c r="O12" i="1"/>
  <c r="P12" i="1"/>
  <c r="Q12" i="1"/>
  <c r="R12" i="1"/>
  <c r="S12" i="1"/>
  <c r="L13" i="1"/>
  <c r="M13" i="1"/>
  <c r="N13" i="1"/>
  <c r="O13" i="1"/>
  <c r="P13" i="1"/>
  <c r="Q13" i="1"/>
  <c r="R13" i="1"/>
  <c r="S13" i="1"/>
  <c r="L14" i="1"/>
  <c r="M14" i="1"/>
  <c r="N14" i="1"/>
  <c r="O14" i="1"/>
  <c r="P14" i="1"/>
  <c r="Q14" i="1"/>
  <c r="R14" i="1"/>
  <c r="S14" i="1"/>
  <c r="L15" i="1"/>
  <c r="M15" i="1"/>
  <c r="N15" i="1"/>
  <c r="O15" i="1"/>
  <c r="P15" i="1"/>
  <c r="Q15" i="1"/>
  <c r="R15" i="1"/>
  <c r="S15" i="1"/>
  <c r="L16" i="1"/>
  <c r="M16" i="1"/>
  <c r="N16" i="1"/>
  <c r="O16" i="1"/>
  <c r="P16" i="1"/>
  <c r="Q16" i="1"/>
  <c r="R16" i="1"/>
  <c r="S16" i="1"/>
  <c r="L17" i="1"/>
  <c r="M17" i="1"/>
  <c r="N17" i="1"/>
  <c r="O17" i="1"/>
  <c r="P17" i="1"/>
  <c r="Q17" i="1"/>
  <c r="R17" i="1"/>
  <c r="S17" i="1"/>
  <c r="L18" i="1"/>
  <c r="M18" i="1"/>
  <c r="N18" i="1"/>
  <c r="O18" i="1"/>
  <c r="P18" i="1"/>
  <c r="Q18" i="1"/>
  <c r="R18" i="1"/>
  <c r="S18" i="1"/>
  <c r="L19" i="1"/>
  <c r="M19" i="1"/>
  <c r="N19" i="1"/>
  <c r="O19" i="1"/>
  <c r="P19" i="1"/>
  <c r="Q19" i="1"/>
  <c r="R19" i="1"/>
  <c r="S19" i="1"/>
  <c r="L20" i="1"/>
  <c r="M20" i="1"/>
  <c r="N20" i="1"/>
  <c r="O20" i="1"/>
  <c r="P20" i="1"/>
  <c r="Q20" i="1"/>
  <c r="R20" i="1"/>
  <c r="S20" i="1"/>
  <c r="L21" i="1"/>
  <c r="M21" i="1"/>
  <c r="N21" i="1"/>
  <c r="O21" i="1"/>
  <c r="P21" i="1"/>
  <c r="Q21" i="1"/>
  <c r="R21" i="1"/>
  <c r="S21" i="1"/>
  <c r="L22" i="1"/>
  <c r="M22" i="1"/>
  <c r="N22" i="1"/>
  <c r="O22" i="1"/>
  <c r="P22" i="1"/>
  <c r="Q22" i="1"/>
  <c r="R22" i="1"/>
  <c r="S22" i="1"/>
  <c r="L23" i="1"/>
  <c r="M23" i="1"/>
  <c r="N23" i="1"/>
  <c r="O23" i="1"/>
  <c r="P23" i="1"/>
  <c r="Q23" i="1"/>
  <c r="R23" i="1"/>
  <c r="S23" i="1"/>
  <c r="L24" i="1"/>
  <c r="M24" i="1"/>
  <c r="N24" i="1"/>
  <c r="O24" i="1"/>
  <c r="P24" i="1"/>
  <c r="Q24" i="1"/>
  <c r="R24" i="1"/>
  <c r="S24" i="1"/>
  <c r="L25" i="1"/>
  <c r="M25" i="1"/>
  <c r="N25" i="1"/>
  <c r="O25" i="1"/>
  <c r="P25" i="1"/>
  <c r="Q25" i="1"/>
  <c r="R25" i="1"/>
  <c r="S25" i="1"/>
  <c r="L26" i="1"/>
  <c r="M26" i="1"/>
  <c r="N26" i="1"/>
  <c r="O26" i="1"/>
  <c r="P26" i="1"/>
  <c r="Q26" i="1"/>
  <c r="R26" i="1"/>
  <c r="S26" i="1"/>
  <c r="L27" i="1"/>
  <c r="M27" i="1"/>
  <c r="N27" i="1"/>
  <c r="O27" i="1"/>
  <c r="P27" i="1"/>
  <c r="Q27" i="1"/>
  <c r="R27" i="1"/>
  <c r="S27" i="1"/>
  <c r="L28" i="1"/>
  <c r="M28" i="1"/>
  <c r="N28" i="1"/>
  <c r="O28" i="1"/>
  <c r="P28" i="1"/>
  <c r="Q28" i="1"/>
  <c r="R28" i="1"/>
  <c r="S28" i="1"/>
  <c r="L29" i="1"/>
  <c r="M29" i="1"/>
  <c r="N29" i="1"/>
  <c r="O29" i="1"/>
  <c r="P29" i="1"/>
  <c r="Q29" i="1"/>
  <c r="R29" i="1"/>
  <c r="S29" i="1"/>
  <c r="L30" i="1"/>
  <c r="M30" i="1"/>
  <c r="N30" i="1"/>
  <c r="O30" i="1"/>
  <c r="P30" i="1"/>
  <c r="Q30" i="1"/>
  <c r="R30" i="1"/>
  <c r="S30" i="1"/>
  <c r="L31" i="1"/>
  <c r="M31" i="1"/>
  <c r="N31" i="1"/>
  <c r="O31" i="1"/>
  <c r="P31" i="1"/>
  <c r="Q31" i="1"/>
  <c r="R31" i="1"/>
  <c r="S31" i="1"/>
  <c r="L32" i="1"/>
  <c r="M32" i="1"/>
  <c r="N32" i="1"/>
  <c r="O32" i="1"/>
  <c r="P32" i="1"/>
  <c r="Q32" i="1"/>
  <c r="R32" i="1"/>
  <c r="S32" i="1"/>
  <c r="L33" i="1"/>
  <c r="M33" i="1"/>
  <c r="N33" i="1"/>
  <c r="O33" i="1"/>
  <c r="P33" i="1"/>
  <c r="Q33" i="1"/>
  <c r="R33" i="1"/>
  <c r="S33" i="1"/>
  <c r="L34" i="1"/>
  <c r="M34" i="1"/>
  <c r="N34" i="1"/>
  <c r="O34" i="1"/>
  <c r="P34" i="1"/>
  <c r="Q34" i="1"/>
  <c r="R34" i="1"/>
  <c r="S34" i="1"/>
  <c r="L35" i="1"/>
  <c r="M35" i="1"/>
  <c r="N35" i="1"/>
  <c r="O35" i="1"/>
  <c r="P35" i="1"/>
  <c r="Q35" i="1"/>
  <c r="R35" i="1"/>
  <c r="S35" i="1"/>
  <c r="L36" i="1"/>
  <c r="M36" i="1"/>
  <c r="N36" i="1"/>
  <c r="O36" i="1"/>
  <c r="P36" i="1"/>
  <c r="Q36" i="1"/>
  <c r="R36" i="1"/>
  <c r="S36" i="1"/>
  <c r="L37" i="1"/>
  <c r="M37" i="1"/>
  <c r="N37" i="1"/>
  <c r="O37" i="1"/>
  <c r="P37" i="1"/>
  <c r="Q37" i="1"/>
  <c r="R37" i="1"/>
  <c r="S37" i="1"/>
  <c r="L38" i="1"/>
  <c r="M38" i="1"/>
  <c r="N38" i="1"/>
  <c r="O38" i="1"/>
  <c r="P38" i="1"/>
  <c r="Q38" i="1"/>
  <c r="R38" i="1"/>
  <c r="S38" i="1"/>
  <c r="L39" i="1"/>
  <c r="M39" i="1"/>
  <c r="N39" i="1"/>
  <c r="O39" i="1"/>
  <c r="P39" i="1"/>
  <c r="Q39" i="1"/>
  <c r="R39" i="1"/>
  <c r="S39" i="1"/>
  <c r="L40" i="1"/>
  <c r="M40" i="1"/>
  <c r="N40" i="1"/>
  <c r="O40" i="1"/>
  <c r="P40" i="1"/>
  <c r="Q40" i="1"/>
  <c r="R40" i="1"/>
  <c r="S40" i="1"/>
  <c r="L41" i="1"/>
  <c r="M41" i="1"/>
  <c r="N41" i="1"/>
  <c r="O41" i="1"/>
  <c r="P41" i="1"/>
  <c r="Q41" i="1"/>
  <c r="R41" i="1"/>
  <c r="S41" i="1"/>
  <c r="L42" i="1"/>
  <c r="M42" i="1"/>
  <c r="N42" i="1"/>
  <c r="O42" i="1"/>
  <c r="P42" i="1"/>
  <c r="Q42" i="1"/>
  <c r="R42" i="1"/>
  <c r="S42" i="1"/>
  <c r="L43" i="1"/>
  <c r="M43" i="1"/>
  <c r="N43" i="1"/>
  <c r="O43" i="1"/>
  <c r="P43" i="1"/>
  <c r="Q43" i="1"/>
  <c r="R43" i="1"/>
  <c r="S43" i="1"/>
  <c r="L44" i="1"/>
  <c r="M44" i="1"/>
  <c r="N44" i="1"/>
  <c r="O44" i="1"/>
  <c r="P44" i="1"/>
  <c r="Q44" i="1"/>
  <c r="R44" i="1"/>
  <c r="S44" i="1"/>
  <c r="L45" i="1"/>
  <c r="M45" i="1"/>
  <c r="N45" i="1"/>
  <c r="O45" i="1"/>
  <c r="P45" i="1"/>
  <c r="Q45" i="1"/>
  <c r="R45" i="1"/>
  <c r="S45" i="1"/>
  <c r="L46" i="1"/>
  <c r="M46" i="1"/>
  <c r="N46" i="1"/>
  <c r="O46" i="1"/>
  <c r="P46" i="1"/>
  <c r="Q46" i="1"/>
  <c r="R46" i="1"/>
  <c r="S46" i="1"/>
  <c r="L47" i="1"/>
  <c r="M47" i="1"/>
  <c r="N47" i="1"/>
  <c r="O47" i="1"/>
  <c r="P47" i="1"/>
  <c r="Q47" i="1"/>
  <c r="R47" i="1"/>
  <c r="S47" i="1"/>
  <c r="L48" i="1"/>
  <c r="M48" i="1"/>
  <c r="N48" i="1"/>
  <c r="O48" i="1"/>
  <c r="P48" i="1"/>
  <c r="Q48" i="1"/>
  <c r="R48" i="1"/>
  <c r="S48" i="1"/>
  <c r="L49" i="1"/>
  <c r="M49" i="1"/>
  <c r="N49" i="1"/>
  <c r="O49" i="1"/>
  <c r="P49" i="1"/>
  <c r="Q49" i="1"/>
  <c r="R49" i="1"/>
  <c r="S49" i="1"/>
  <c r="L50" i="1"/>
  <c r="M50" i="1"/>
  <c r="N50" i="1"/>
  <c r="O50" i="1"/>
  <c r="P50" i="1"/>
  <c r="Q50" i="1"/>
  <c r="R50" i="1"/>
  <c r="S50" i="1"/>
  <c r="L51" i="1"/>
  <c r="M51" i="1"/>
  <c r="N51" i="1"/>
  <c r="O51" i="1"/>
  <c r="P51" i="1"/>
  <c r="Q51" i="1"/>
  <c r="R51" i="1"/>
  <c r="S51" i="1"/>
  <c r="L52" i="1"/>
  <c r="M52" i="1"/>
  <c r="N52" i="1"/>
  <c r="O52" i="1"/>
  <c r="P52" i="1"/>
  <c r="Q52" i="1"/>
  <c r="R52" i="1"/>
  <c r="S52" i="1"/>
  <c r="L53" i="1"/>
  <c r="M53" i="1"/>
  <c r="N53" i="1"/>
  <c r="O53" i="1"/>
  <c r="P53" i="1"/>
  <c r="Q53" i="1"/>
  <c r="R53" i="1"/>
  <c r="S53" i="1"/>
  <c r="L54" i="1"/>
  <c r="M54" i="1"/>
  <c r="N54" i="1"/>
  <c r="O54" i="1"/>
  <c r="P54" i="1"/>
  <c r="Q54" i="1"/>
  <c r="R54" i="1"/>
  <c r="S54" i="1"/>
  <c r="L55" i="1"/>
  <c r="M55" i="1"/>
  <c r="N55" i="1"/>
  <c r="O55" i="1"/>
  <c r="P55" i="1"/>
  <c r="Q55" i="1"/>
  <c r="R55" i="1"/>
  <c r="S55" i="1"/>
  <c r="L56" i="1"/>
  <c r="M56" i="1"/>
  <c r="N56" i="1"/>
  <c r="O56" i="1"/>
  <c r="P56" i="1"/>
  <c r="Q56" i="1"/>
  <c r="R56" i="1"/>
  <c r="S56" i="1"/>
  <c r="L57" i="1"/>
  <c r="M57" i="1"/>
  <c r="N57" i="1"/>
  <c r="O57" i="1"/>
  <c r="P57" i="1"/>
  <c r="Q57" i="1"/>
  <c r="R57" i="1"/>
  <c r="S57" i="1"/>
  <c r="L58" i="1"/>
  <c r="M58" i="1"/>
  <c r="N58" i="1"/>
  <c r="O58" i="1"/>
  <c r="P58" i="1"/>
  <c r="Q58" i="1"/>
  <c r="R58" i="1"/>
  <c r="S58" i="1"/>
  <c r="L59" i="1"/>
  <c r="M59" i="1"/>
  <c r="N59" i="1"/>
  <c r="O59" i="1"/>
  <c r="P59" i="1"/>
  <c r="Q59" i="1"/>
  <c r="R59" i="1"/>
  <c r="S59" i="1"/>
  <c r="L60" i="1"/>
  <c r="M60" i="1"/>
  <c r="N60" i="1"/>
  <c r="O60" i="1"/>
  <c r="P60" i="1"/>
  <c r="Q60" i="1"/>
  <c r="R60" i="1"/>
  <c r="S60" i="1"/>
  <c r="L61" i="1"/>
  <c r="M61" i="1"/>
  <c r="N61" i="1"/>
  <c r="O61" i="1"/>
  <c r="P61" i="1"/>
  <c r="Q61" i="1"/>
  <c r="R61" i="1"/>
  <c r="S61" i="1"/>
  <c r="L62" i="1"/>
  <c r="M62" i="1"/>
  <c r="N62" i="1"/>
  <c r="O62" i="1"/>
  <c r="P62" i="1"/>
  <c r="Q62" i="1"/>
  <c r="R62" i="1"/>
  <c r="S62" i="1"/>
  <c r="L63" i="1"/>
  <c r="M63" i="1"/>
  <c r="N63" i="1"/>
  <c r="O63" i="1"/>
  <c r="P63" i="1"/>
  <c r="Q63" i="1"/>
  <c r="R63" i="1"/>
  <c r="S63" i="1"/>
  <c r="L64" i="1"/>
  <c r="M64" i="1"/>
  <c r="N64" i="1"/>
  <c r="O64" i="1"/>
  <c r="P64" i="1"/>
  <c r="Q64" i="1"/>
  <c r="R64" i="1"/>
  <c r="S64" i="1"/>
  <c r="L65" i="1"/>
  <c r="M65" i="1"/>
  <c r="N65" i="1"/>
  <c r="O65" i="1"/>
  <c r="P65" i="1"/>
  <c r="Q65" i="1"/>
  <c r="R65" i="1"/>
  <c r="S65" i="1"/>
  <c r="L66" i="1"/>
  <c r="M66" i="1"/>
  <c r="N66" i="1"/>
  <c r="O66" i="1"/>
  <c r="P66" i="1"/>
  <c r="Q66" i="1"/>
  <c r="R66" i="1"/>
  <c r="S66" i="1"/>
  <c r="L67" i="1"/>
  <c r="M67" i="1"/>
  <c r="N67" i="1"/>
  <c r="O67" i="1"/>
  <c r="P67" i="1"/>
  <c r="Q67" i="1"/>
  <c r="R67" i="1"/>
  <c r="S67" i="1"/>
  <c r="L68" i="1"/>
  <c r="M68" i="1"/>
  <c r="N68" i="1"/>
  <c r="O68" i="1"/>
  <c r="P68" i="1"/>
  <c r="Q68" i="1"/>
  <c r="R68" i="1"/>
  <c r="S68" i="1"/>
  <c r="L69" i="1"/>
  <c r="M69" i="1"/>
  <c r="N69" i="1"/>
  <c r="O69" i="1"/>
  <c r="P69" i="1"/>
  <c r="Q69" i="1"/>
  <c r="R69" i="1"/>
  <c r="S69" i="1"/>
  <c r="L70" i="1"/>
  <c r="M70" i="1"/>
  <c r="N70" i="1"/>
  <c r="O70" i="1"/>
  <c r="P70" i="1"/>
  <c r="Q70" i="1"/>
  <c r="R70" i="1"/>
  <c r="S70" i="1"/>
  <c r="L71" i="1"/>
  <c r="M71" i="1"/>
  <c r="N71" i="1"/>
  <c r="O71" i="1"/>
  <c r="P71" i="1"/>
  <c r="Q71" i="1"/>
  <c r="R71" i="1"/>
  <c r="S71" i="1"/>
  <c r="L72" i="1"/>
  <c r="M72" i="1"/>
  <c r="N72" i="1"/>
  <c r="O72" i="1"/>
  <c r="P72" i="1"/>
  <c r="Q72" i="1"/>
  <c r="R72" i="1"/>
  <c r="S72" i="1"/>
  <c r="L73" i="1"/>
  <c r="M73" i="1"/>
  <c r="N73" i="1"/>
  <c r="O73" i="1"/>
  <c r="P73" i="1"/>
  <c r="Q73" i="1"/>
  <c r="R73" i="1"/>
  <c r="S73" i="1"/>
  <c r="L74" i="1"/>
  <c r="M74" i="1"/>
  <c r="N74" i="1"/>
  <c r="O74" i="1"/>
  <c r="P74" i="1"/>
  <c r="Q74" i="1"/>
  <c r="R74" i="1"/>
  <c r="S74" i="1"/>
  <c r="L75" i="1"/>
  <c r="M75" i="1"/>
  <c r="N75" i="1"/>
  <c r="O75" i="1"/>
  <c r="P75" i="1"/>
  <c r="Q75" i="1"/>
  <c r="R75" i="1"/>
  <c r="S75" i="1"/>
  <c r="L76" i="1"/>
  <c r="M76" i="1"/>
  <c r="N76" i="1"/>
  <c r="O76" i="1"/>
  <c r="P76" i="1"/>
  <c r="Q76" i="1"/>
  <c r="R76" i="1"/>
  <c r="S76" i="1"/>
  <c r="L77" i="1"/>
  <c r="M77" i="1"/>
  <c r="N77" i="1"/>
  <c r="O77" i="1"/>
  <c r="P77" i="1"/>
  <c r="Q77" i="1"/>
  <c r="R77" i="1"/>
  <c r="S77" i="1"/>
  <c r="L78" i="1"/>
  <c r="M78" i="1"/>
  <c r="N78" i="1"/>
  <c r="O78" i="1"/>
  <c r="P78" i="1"/>
  <c r="Q78" i="1"/>
  <c r="R78" i="1"/>
  <c r="S78" i="1"/>
  <c r="L79" i="1"/>
  <c r="M79" i="1"/>
  <c r="N79" i="1"/>
  <c r="O79" i="1"/>
  <c r="P79" i="1"/>
  <c r="Q79" i="1"/>
  <c r="R79" i="1"/>
  <c r="S79" i="1"/>
  <c r="L80" i="1"/>
  <c r="M80" i="1"/>
  <c r="N80" i="1"/>
  <c r="O80" i="1"/>
  <c r="P80" i="1"/>
  <c r="Q80" i="1"/>
  <c r="R80" i="1"/>
  <c r="S80" i="1"/>
  <c r="L81" i="1"/>
  <c r="M81" i="1"/>
  <c r="N81" i="1"/>
  <c r="O81" i="1"/>
  <c r="P81" i="1"/>
  <c r="Q81" i="1"/>
  <c r="R81" i="1"/>
  <c r="S81" i="1"/>
  <c r="L82" i="1"/>
  <c r="M82" i="1"/>
  <c r="N82" i="1"/>
  <c r="O82" i="1"/>
  <c r="P82" i="1"/>
  <c r="Q82" i="1"/>
  <c r="R82" i="1"/>
  <c r="S82" i="1"/>
  <c r="L83" i="1"/>
  <c r="M83" i="1"/>
  <c r="N83" i="1"/>
  <c r="O83" i="1"/>
  <c r="P83" i="1"/>
  <c r="Q83" i="1"/>
  <c r="R83" i="1"/>
  <c r="S83" i="1"/>
  <c r="L84" i="1"/>
  <c r="M84" i="1"/>
  <c r="N84" i="1"/>
  <c r="O84" i="1"/>
  <c r="P84" i="1"/>
  <c r="Q84" i="1"/>
  <c r="R84" i="1"/>
  <c r="S84" i="1"/>
  <c r="L85" i="1"/>
  <c r="M85" i="1"/>
  <c r="N85" i="1"/>
  <c r="O85" i="1"/>
  <c r="P85" i="1"/>
  <c r="Q85" i="1"/>
  <c r="R85" i="1"/>
  <c r="S85" i="1"/>
  <c r="L86" i="1"/>
  <c r="M86" i="1"/>
  <c r="N86" i="1"/>
  <c r="O86" i="1"/>
  <c r="P86" i="1"/>
  <c r="Q86" i="1"/>
  <c r="R86" i="1"/>
  <c r="S86" i="1"/>
  <c r="L87" i="1"/>
  <c r="M87" i="1"/>
  <c r="N87" i="1"/>
  <c r="O87" i="1"/>
  <c r="P87" i="1"/>
  <c r="Q87" i="1"/>
  <c r="R87" i="1"/>
  <c r="S87" i="1"/>
  <c r="L88" i="1"/>
  <c r="M88" i="1"/>
  <c r="N88" i="1"/>
  <c r="O88" i="1"/>
  <c r="P88" i="1"/>
  <c r="Q88" i="1"/>
  <c r="R88" i="1"/>
  <c r="S88" i="1"/>
  <c r="L89" i="1"/>
  <c r="M89" i="1"/>
  <c r="N89" i="1"/>
  <c r="O89" i="1"/>
  <c r="P89" i="1"/>
  <c r="Q89" i="1"/>
  <c r="R89" i="1"/>
  <c r="S89" i="1"/>
  <c r="L90" i="1"/>
  <c r="M90" i="1"/>
  <c r="N90" i="1"/>
  <c r="O90" i="1"/>
  <c r="P90" i="1"/>
  <c r="Q90" i="1"/>
  <c r="R90" i="1"/>
  <c r="S90" i="1"/>
  <c r="L91" i="1"/>
  <c r="M91" i="1"/>
  <c r="N91" i="1"/>
  <c r="O91" i="1"/>
  <c r="P91" i="1"/>
  <c r="Q91" i="1"/>
  <c r="R91" i="1"/>
  <c r="S91" i="1"/>
  <c r="L92" i="1"/>
  <c r="M92" i="1"/>
  <c r="N92" i="1"/>
  <c r="O92" i="1"/>
  <c r="P92" i="1"/>
  <c r="Q92" i="1"/>
  <c r="R92" i="1"/>
  <c r="S92" i="1"/>
  <c r="L93" i="1"/>
  <c r="M93" i="1"/>
  <c r="N93" i="1"/>
  <c r="O93" i="1"/>
  <c r="P93" i="1"/>
  <c r="Q93" i="1"/>
  <c r="R93" i="1"/>
  <c r="S93" i="1"/>
  <c r="L94" i="1"/>
  <c r="M94" i="1"/>
  <c r="N94" i="1"/>
  <c r="O94" i="1"/>
  <c r="P94" i="1"/>
  <c r="Q94" i="1"/>
  <c r="R94" i="1"/>
  <c r="S94" i="1"/>
  <c r="L95" i="1"/>
  <c r="M95" i="1"/>
  <c r="N95" i="1"/>
  <c r="O95" i="1"/>
  <c r="P95" i="1"/>
  <c r="Q95" i="1"/>
  <c r="R95" i="1"/>
  <c r="S95" i="1"/>
  <c r="L96" i="1"/>
  <c r="M96" i="1"/>
  <c r="N96" i="1"/>
  <c r="O96" i="1"/>
  <c r="P96" i="1"/>
  <c r="Q96" i="1"/>
  <c r="R96" i="1"/>
  <c r="S96" i="1"/>
  <c r="L97" i="1"/>
  <c r="M97" i="1"/>
  <c r="N97" i="1"/>
  <c r="O97" i="1"/>
  <c r="P97" i="1"/>
  <c r="Q97" i="1"/>
  <c r="R97" i="1"/>
  <c r="S97" i="1"/>
  <c r="L98" i="1"/>
  <c r="M98" i="1"/>
  <c r="N98" i="1"/>
  <c r="O98" i="1"/>
  <c r="P98" i="1"/>
  <c r="Q98" i="1"/>
  <c r="R98" i="1"/>
  <c r="S98" i="1"/>
  <c r="L99" i="1"/>
  <c r="M99" i="1"/>
  <c r="N99" i="1"/>
  <c r="O99" i="1"/>
  <c r="P99" i="1"/>
  <c r="Q99" i="1"/>
  <c r="R99" i="1"/>
  <c r="S99" i="1"/>
  <c r="L100" i="1"/>
  <c r="M100" i="1"/>
  <c r="N100" i="1"/>
  <c r="O100" i="1"/>
  <c r="P100" i="1"/>
  <c r="Q100" i="1"/>
  <c r="R100" i="1"/>
  <c r="S100" i="1"/>
  <c r="L101" i="1"/>
  <c r="M101" i="1"/>
  <c r="N101" i="1"/>
  <c r="O101" i="1"/>
  <c r="P101" i="1"/>
  <c r="Q101" i="1"/>
  <c r="R101" i="1"/>
  <c r="S101" i="1"/>
  <c r="L102" i="1"/>
  <c r="M102" i="1"/>
  <c r="N102" i="1"/>
  <c r="O102" i="1"/>
  <c r="P102" i="1"/>
  <c r="Q102" i="1"/>
  <c r="R102" i="1"/>
  <c r="S102" i="1"/>
  <c r="L103" i="1"/>
  <c r="M103" i="1"/>
  <c r="N103" i="1"/>
  <c r="O103" i="1"/>
  <c r="P103" i="1"/>
  <c r="Q103" i="1"/>
  <c r="R103" i="1"/>
  <c r="S103" i="1"/>
  <c r="L104" i="1"/>
  <c r="M104" i="1"/>
  <c r="N104" i="1"/>
  <c r="O104" i="1"/>
  <c r="P104" i="1"/>
  <c r="Q104" i="1"/>
  <c r="R104" i="1"/>
  <c r="S104" i="1"/>
  <c r="L105" i="1"/>
  <c r="M105" i="1"/>
  <c r="N105" i="1"/>
  <c r="O105" i="1"/>
  <c r="P105" i="1"/>
  <c r="Q105" i="1"/>
  <c r="R105" i="1"/>
  <c r="S105" i="1"/>
  <c r="L106" i="1"/>
  <c r="M106" i="1"/>
  <c r="N106" i="1"/>
  <c r="O106" i="1"/>
  <c r="P106" i="1"/>
  <c r="Q106" i="1"/>
  <c r="R106" i="1"/>
  <c r="S106" i="1"/>
  <c r="L107" i="1"/>
  <c r="M107" i="1"/>
  <c r="N107" i="1"/>
  <c r="O107" i="1"/>
  <c r="P107" i="1"/>
  <c r="Q107" i="1"/>
  <c r="R107" i="1"/>
  <c r="S107" i="1"/>
  <c r="L108" i="1"/>
  <c r="M108" i="1"/>
  <c r="N108" i="1"/>
  <c r="O108" i="1"/>
  <c r="P108" i="1"/>
  <c r="Q108" i="1"/>
  <c r="R108" i="1"/>
  <c r="S108" i="1"/>
  <c r="L109" i="1"/>
  <c r="M109" i="1"/>
  <c r="N109" i="1"/>
  <c r="O109" i="1"/>
  <c r="P109" i="1"/>
  <c r="Q109" i="1"/>
  <c r="R109" i="1"/>
  <c r="S109" i="1"/>
  <c r="L110" i="1"/>
  <c r="M110" i="1"/>
  <c r="N110" i="1"/>
  <c r="O110" i="1"/>
  <c r="P110" i="1"/>
  <c r="Q110" i="1"/>
  <c r="R110" i="1"/>
  <c r="S110" i="1"/>
  <c r="L111" i="1"/>
  <c r="M111" i="1"/>
  <c r="N111" i="1"/>
  <c r="O111" i="1"/>
  <c r="P111" i="1"/>
  <c r="Q111" i="1"/>
  <c r="R111" i="1"/>
  <c r="S111" i="1"/>
  <c r="L112" i="1"/>
  <c r="M112" i="1"/>
  <c r="N112" i="1"/>
  <c r="O112" i="1"/>
  <c r="P112" i="1"/>
  <c r="Q112" i="1"/>
  <c r="R112" i="1"/>
  <c r="S112" i="1"/>
  <c r="L113" i="1"/>
  <c r="M113" i="1"/>
  <c r="N113" i="1"/>
  <c r="O113" i="1"/>
  <c r="P113" i="1"/>
  <c r="Q113" i="1"/>
  <c r="R113" i="1"/>
  <c r="S113" i="1"/>
  <c r="L114" i="1"/>
  <c r="M114" i="1"/>
  <c r="N114" i="1"/>
  <c r="O114" i="1"/>
  <c r="P114" i="1"/>
  <c r="Q114" i="1"/>
  <c r="R114" i="1"/>
  <c r="S114" i="1"/>
  <c r="L115" i="1"/>
  <c r="M115" i="1"/>
  <c r="N115" i="1"/>
  <c r="O115" i="1"/>
  <c r="P115" i="1"/>
  <c r="Q115" i="1"/>
  <c r="R115" i="1"/>
  <c r="S115" i="1"/>
  <c r="L116" i="1"/>
  <c r="M116" i="1"/>
  <c r="N116" i="1"/>
  <c r="O116" i="1"/>
  <c r="P116" i="1"/>
  <c r="Q116" i="1"/>
  <c r="R116" i="1"/>
  <c r="S116" i="1"/>
  <c r="L117" i="1"/>
  <c r="M117" i="1"/>
  <c r="N117" i="1"/>
  <c r="O117" i="1"/>
  <c r="P117" i="1"/>
  <c r="Q117" i="1"/>
  <c r="R117" i="1"/>
  <c r="S117" i="1"/>
  <c r="L118" i="1"/>
  <c r="M118" i="1"/>
  <c r="N118" i="1"/>
  <c r="O118" i="1"/>
  <c r="P118" i="1"/>
  <c r="Q118" i="1"/>
  <c r="R118" i="1"/>
  <c r="S118" i="1"/>
  <c r="L119" i="1"/>
  <c r="M119" i="1"/>
  <c r="N119" i="1"/>
  <c r="O119" i="1"/>
  <c r="P119" i="1"/>
  <c r="Q119" i="1"/>
  <c r="R119" i="1"/>
  <c r="S119" i="1"/>
  <c r="L120" i="1"/>
  <c r="M120" i="1"/>
  <c r="N120" i="1"/>
  <c r="O120" i="1"/>
  <c r="P120" i="1"/>
  <c r="Q120" i="1"/>
  <c r="R120" i="1"/>
  <c r="S120" i="1"/>
  <c r="L121" i="1"/>
  <c r="M121" i="1"/>
  <c r="N121" i="1"/>
  <c r="O121" i="1"/>
  <c r="P121" i="1"/>
  <c r="Q121" i="1"/>
  <c r="R121" i="1"/>
  <c r="S121" i="1"/>
  <c r="L122" i="1"/>
  <c r="M122" i="1"/>
  <c r="N122" i="1"/>
  <c r="O122" i="1"/>
  <c r="P122" i="1"/>
  <c r="Q122" i="1"/>
  <c r="R122" i="1"/>
  <c r="S122" i="1"/>
  <c r="L123" i="1"/>
  <c r="M123" i="1"/>
  <c r="N123" i="1"/>
  <c r="O123" i="1"/>
  <c r="P123" i="1"/>
  <c r="Q123" i="1"/>
  <c r="R123" i="1"/>
  <c r="S123" i="1"/>
  <c r="L124" i="1"/>
  <c r="M124" i="1"/>
  <c r="N124" i="1"/>
  <c r="O124" i="1"/>
  <c r="P124" i="1"/>
  <c r="Q124" i="1"/>
  <c r="R124" i="1"/>
  <c r="S124" i="1"/>
  <c r="L125" i="1"/>
  <c r="M125" i="1"/>
  <c r="N125" i="1"/>
  <c r="O125" i="1"/>
  <c r="P125" i="1"/>
  <c r="Q125" i="1"/>
  <c r="R125" i="1"/>
  <c r="S125" i="1"/>
  <c r="L126" i="1"/>
  <c r="M126" i="1"/>
  <c r="N126" i="1"/>
  <c r="O126" i="1"/>
  <c r="P126" i="1"/>
  <c r="Q126" i="1"/>
  <c r="R126" i="1"/>
  <c r="S126" i="1"/>
  <c r="L127" i="1"/>
  <c r="M127" i="1"/>
  <c r="N127" i="1"/>
  <c r="O127" i="1"/>
  <c r="P127" i="1"/>
  <c r="Q127" i="1"/>
  <c r="R127" i="1"/>
  <c r="S127" i="1"/>
  <c r="L128" i="1"/>
  <c r="M128" i="1"/>
  <c r="N128" i="1"/>
  <c r="O128" i="1"/>
  <c r="P128" i="1"/>
  <c r="Q128" i="1"/>
  <c r="R128" i="1"/>
  <c r="S128" i="1"/>
  <c r="L129" i="1"/>
  <c r="M129" i="1"/>
  <c r="N129" i="1"/>
  <c r="O129" i="1"/>
  <c r="P129" i="1"/>
  <c r="Q129" i="1"/>
  <c r="R129" i="1"/>
  <c r="S129" i="1"/>
  <c r="L130" i="1"/>
  <c r="M130" i="1"/>
  <c r="N130" i="1"/>
  <c r="O130" i="1"/>
  <c r="P130" i="1"/>
  <c r="Q130" i="1"/>
  <c r="R130" i="1"/>
  <c r="S130" i="1"/>
  <c r="L131" i="1"/>
  <c r="M131" i="1"/>
  <c r="N131" i="1"/>
  <c r="O131" i="1"/>
  <c r="P131" i="1"/>
  <c r="Q131" i="1"/>
  <c r="R131" i="1"/>
  <c r="S131" i="1"/>
  <c r="L132" i="1"/>
  <c r="M132" i="1"/>
  <c r="N132" i="1"/>
  <c r="O132" i="1"/>
  <c r="P132" i="1"/>
  <c r="Q132" i="1"/>
  <c r="R132" i="1"/>
  <c r="S132" i="1"/>
  <c r="L133" i="1"/>
  <c r="M133" i="1"/>
  <c r="N133" i="1"/>
  <c r="O133" i="1"/>
  <c r="P133" i="1"/>
  <c r="Q133" i="1"/>
  <c r="R133" i="1"/>
  <c r="S133" i="1"/>
  <c r="L134" i="1"/>
  <c r="M134" i="1"/>
  <c r="N134" i="1"/>
  <c r="O134" i="1"/>
  <c r="P134" i="1"/>
  <c r="Q134" i="1"/>
  <c r="R134" i="1"/>
  <c r="S134" i="1"/>
  <c r="L135" i="1"/>
  <c r="M135" i="1"/>
  <c r="N135" i="1"/>
  <c r="O135" i="1"/>
  <c r="P135" i="1"/>
  <c r="Q135" i="1"/>
  <c r="R135" i="1"/>
  <c r="S135" i="1"/>
  <c r="L136" i="1"/>
  <c r="M136" i="1"/>
  <c r="N136" i="1"/>
  <c r="O136" i="1"/>
  <c r="P136" i="1"/>
  <c r="Q136" i="1"/>
  <c r="R136" i="1"/>
  <c r="S136" i="1"/>
  <c r="L137" i="1"/>
  <c r="M137" i="1"/>
  <c r="N137" i="1"/>
  <c r="O137" i="1"/>
  <c r="P137" i="1"/>
  <c r="Q137" i="1"/>
  <c r="R137" i="1"/>
  <c r="S137" i="1"/>
  <c r="L138" i="1"/>
  <c r="M138" i="1"/>
  <c r="N138" i="1"/>
  <c r="O138" i="1"/>
  <c r="P138" i="1"/>
  <c r="Q138" i="1"/>
  <c r="R138" i="1"/>
  <c r="S138" i="1"/>
  <c r="L139" i="1"/>
  <c r="M139" i="1"/>
  <c r="N139" i="1"/>
  <c r="O139" i="1"/>
  <c r="P139" i="1"/>
  <c r="Q139" i="1"/>
  <c r="R139" i="1"/>
  <c r="S139" i="1"/>
  <c r="L140" i="1"/>
  <c r="M140" i="1"/>
  <c r="N140" i="1"/>
  <c r="O140" i="1"/>
  <c r="P140" i="1"/>
  <c r="Q140" i="1"/>
  <c r="R140" i="1"/>
  <c r="S140" i="1"/>
  <c r="L141" i="1"/>
  <c r="M141" i="1"/>
  <c r="N141" i="1"/>
  <c r="O141" i="1"/>
  <c r="P141" i="1"/>
  <c r="Q141" i="1"/>
  <c r="R141" i="1"/>
  <c r="S141" i="1"/>
  <c r="L142" i="1"/>
  <c r="M142" i="1"/>
  <c r="N142" i="1"/>
  <c r="O142" i="1"/>
  <c r="P142" i="1"/>
  <c r="Q142" i="1"/>
  <c r="R142" i="1"/>
  <c r="S142" i="1"/>
  <c r="L143" i="1"/>
  <c r="M143" i="1"/>
  <c r="N143" i="1"/>
  <c r="O143" i="1"/>
  <c r="P143" i="1"/>
  <c r="Q143" i="1"/>
  <c r="R143" i="1"/>
  <c r="S143" i="1"/>
  <c r="L144" i="1"/>
  <c r="M144" i="1"/>
  <c r="N144" i="1"/>
  <c r="O144" i="1"/>
  <c r="P144" i="1"/>
  <c r="Q144" i="1"/>
  <c r="R144" i="1"/>
  <c r="S144" i="1"/>
  <c r="L145" i="1"/>
  <c r="M145" i="1"/>
  <c r="N145" i="1"/>
  <c r="O145" i="1"/>
  <c r="P145" i="1"/>
  <c r="Q145" i="1"/>
  <c r="R145" i="1"/>
  <c r="S145" i="1"/>
  <c r="L146" i="1"/>
  <c r="M146" i="1"/>
  <c r="N146" i="1"/>
  <c r="O146" i="1"/>
  <c r="P146" i="1"/>
  <c r="Q146" i="1"/>
  <c r="R146" i="1"/>
  <c r="S146" i="1"/>
  <c r="L147" i="1"/>
  <c r="M147" i="1"/>
  <c r="N147" i="1"/>
  <c r="O147" i="1"/>
  <c r="P147" i="1"/>
  <c r="Q147" i="1"/>
  <c r="R147" i="1"/>
  <c r="S147" i="1"/>
  <c r="L148" i="1"/>
  <c r="M148" i="1"/>
  <c r="N148" i="1"/>
  <c r="O148" i="1"/>
  <c r="P148" i="1"/>
  <c r="Q148" i="1"/>
  <c r="R148" i="1"/>
  <c r="S148" i="1"/>
  <c r="L149" i="1"/>
  <c r="M149" i="1"/>
  <c r="N149" i="1"/>
  <c r="O149" i="1"/>
  <c r="P149" i="1"/>
  <c r="Q149" i="1"/>
  <c r="R149" i="1"/>
  <c r="S149" i="1"/>
  <c r="L150" i="1"/>
  <c r="M150" i="1"/>
  <c r="N150" i="1"/>
  <c r="O150" i="1"/>
  <c r="P150" i="1"/>
  <c r="Q150" i="1"/>
  <c r="R150" i="1"/>
  <c r="S150" i="1"/>
  <c r="L151" i="1"/>
  <c r="M151" i="1"/>
  <c r="N151" i="1"/>
  <c r="O151" i="1"/>
  <c r="P151" i="1"/>
  <c r="Q151" i="1"/>
  <c r="R151" i="1"/>
  <c r="S151" i="1"/>
  <c r="L152" i="1"/>
  <c r="M152" i="1"/>
  <c r="N152" i="1"/>
  <c r="O152" i="1"/>
  <c r="P152" i="1"/>
  <c r="Q152" i="1"/>
  <c r="R152" i="1"/>
  <c r="S152" i="1"/>
  <c r="L153" i="1"/>
  <c r="M153" i="1"/>
  <c r="N153" i="1"/>
  <c r="O153" i="1"/>
  <c r="P153" i="1"/>
  <c r="Q153" i="1"/>
  <c r="R153" i="1"/>
  <c r="S153" i="1"/>
  <c r="L154" i="1"/>
  <c r="M154" i="1"/>
  <c r="N154" i="1"/>
  <c r="O154" i="1"/>
  <c r="P154" i="1"/>
  <c r="Q154" i="1"/>
  <c r="R154" i="1"/>
  <c r="S154" i="1"/>
  <c r="L155" i="1"/>
  <c r="M155" i="1"/>
  <c r="N155" i="1"/>
  <c r="O155" i="1"/>
  <c r="P155" i="1"/>
  <c r="Q155" i="1"/>
  <c r="R155" i="1"/>
  <c r="S155" i="1"/>
  <c r="D8" i="3"/>
  <c r="E8" i="3"/>
  <c r="F8" i="3"/>
  <c r="D9" i="3"/>
  <c r="E9" i="3"/>
  <c r="F9" i="3"/>
  <c r="D10" i="3"/>
  <c r="E10" i="3"/>
  <c r="F10" i="3"/>
  <c r="D11" i="3"/>
  <c r="E11" i="3"/>
  <c r="F11" i="3"/>
  <c r="D12" i="3"/>
  <c r="E12" i="3"/>
  <c r="F12" i="3"/>
  <c r="D13" i="3"/>
  <c r="E13" i="3"/>
  <c r="F13" i="3"/>
  <c r="D14" i="3"/>
  <c r="E14" i="3"/>
  <c r="F14" i="3"/>
  <c r="D15" i="3"/>
  <c r="E15" i="3"/>
  <c r="F15" i="3"/>
  <c r="D16" i="3"/>
  <c r="E16" i="3"/>
  <c r="F16" i="3"/>
  <c r="D17" i="3"/>
  <c r="E17" i="3"/>
  <c r="F17" i="3"/>
  <c r="D18" i="3"/>
  <c r="E18" i="3"/>
  <c r="F18" i="3"/>
  <c r="D19" i="3"/>
  <c r="E19" i="3"/>
  <c r="F19" i="3"/>
  <c r="D20" i="3"/>
  <c r="E20" i="3"/>
  <c r="F20" i="3"/>
  <c r="D21" i="3"/>
  <c r="E21" i="3"/>
  <c r="F21" i="3"/>
  <c r="D22" i="3"/>
  <c r="E22" i="3"/>
  <c r="F22" i="3"/>
  <c r="D23" i="3"/>
  <c r="E23" i="3"/>
  <c r="F23" i="3"/>
  <c r="D24" i="3"/>
  <c r="E24" i="3"/>
  <c r="F24" i="3"/>
  <c r="D25" i="3"/>
  <c r="E25" i="3"/>
  <c r="F25" i="3"/>
  <c r="D26" i="3"/>
  <c r="E26" i="3"/>
  <c r="F26" i="3"/>
  <c r="D27" i="3"/>
  <c r="E27" i="3"/>
  <c r="F27" i="3"/>
  <c r="D28" i="3"/>
  <c r="E28" i="3"/>
  <c r="F28" i="3"/>
  <c r="D29" i="3"/>
  <c r="E29" i="3"/>
  <c r="F29" i="3"/>
  <c r="D30" i="3"/>
  <c r="E30" i="3"/>
  <c r="F30" i="3"/>
  <c r="D31" i="3"/>
  <c r="E31" i="3"/>
  <c r="F31" i="3"/>
  <c r="D32" i="3"/>
  <c r="E32" i="3"/>
  <c r="F32" i="3"/>
  <c r="D33" i="3"/>
  <c r="E33" i="3"/>
  <c r="F33" i="3"/>
  <c r="D34" i="3"/>
  <c r="E34" i="3"/>
  <c r="F34" i="3"/>
  <c r="D35" i="3"/>
  <c r="E35" i="3"/>
  <c r="F35" i="3"/>
  <c r="D36" i="3"/>
  <c r="E36" i="3"/>
  <c r="F36" i="3"/>
  <c r="D37" i="3"/>
  <c r="E37" i="3"/>
  <c r="F37" i="3"/>
  <c r="D38" i="3"/>
  <c r="E38" i="3"/>
  <c r="F38" i="3"/>
  <c r="D39" i="3"/>
  <c r="E39" i="3"/>
  <c r="F39" i="3"/>
  <c r="D40" i="3"/>
  <c r="E40" i="3"/>
  <c r="F40" i="3"/>
  <c r="D41" i="3"/>
  <c r="E41" i="3"/>
  <c r="F41" i="3"/>
  <c r="D42" i="3"/>
  <c r="E42" i="3"/>
  <c r="F42" i="3"/>
  <c r="D43" i="3"/>
  <c r="E43" i="3"/>
  <c r="F43" i="3"/>
  <c r="D44" i="3"/>
  <c r="E44" i="3"/>
  <c r="F44" i="3"/>
  <c r="D45" i="3"/>
  <c r="E45" i="3"/>
  <c r="F45" i="3"/>
  <c r="D46" i="3"/>
  <c r="E46" i="3"/>
  <c r="F46" i="3"/>
  <c r="D47" i="3"/>
  <c r="E47" i="3"/>
  <c r="F47" i="3"/>
  <c r="D48" i="3"/>
  <c r="E48" i="3"/>
  <c r="F48" i="3"/>
  <c r="D49" i="3"/>
  <c r="E49" i="3"/>
  <c r="F49" i="3"/>
  <c r="D50" i="3"/>
  <c r="E50" i="3"/>
  <c r="F50" i="3"/>
  <c r="D51" i="3"/>
  <c r="E51" i="3"/>
  <c r="F51" i="3"/>
  <c r="D52" i="3"/>
  <c r="E52" i="3"/>
  <c r="F52" i="3"/>
  <c r="D53" i="3"/>
  <c r="E53" i="3"/>
  <c r="F53" i="3"/>
  <c r="D54" i="3"/>
  <c r="E54" i="3"/>
  <c r="F54" i="3"/>
  <c r="D55" i="3"/>
  <c r="E55" i="3"/>
  <c r="F55" i="3"/>
  <c r="D56" i="3"/>
  <c r="E56" i="3"/>
  <c r="F56" i="3"/>
  <c r="D57" i="3"/>
  <c r="E57" i="3"/>
  <c r="F57" i="3"/>
  <c r="D58" i="3"/>
  <c r="E58" i="3"/>
  <c r="F58" i="3"/>
  <c r="D59" i="3"/>
  <c r="E59" i="3"/>
  <c r="F59" i="3"/>
  <c r="D60" i="3"/>
  <c r="E60" i="3"/>
  <c r="F60" i="3"/>
  <c r="D61" i="3"/>
  <c r="E61" i="3"/>
  <c r="F61" i="3"/>
  <c r="D62" i="3"/>
  <c r="E62" i="3"/>
  <c r="F62" i="3"/>
  <c r="D63" i="3"/>
  <c r="E63" i="3"/>
  <c r="F63" i="3"/>
  <c r="D64" i="3"/>
  <c r="E64" i="3"/>
  <c r="F64" i="3"/>
  <c r="D65" i="3"/>
  <c r="E65" i="3"/>
  <c r="F65" i="3"/>
  <c r="D66" i="3"/>
  <c r="E66" i="3"/>
  <c r="F66" i="3"/>
  <c r="D67" i="3"/>
  <c r="E67" i="3"/>
  <c r="F67" i="3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D76" i="3"/>
  <c r="E76" i="3"/>
  <c r="F76" i="3"/>
  <c r="D77" i="3"/>
  <c r="E77" i="3"/>
  <c r="F77" i="3"/>
  <c r="D78" i="3"/>
  <c r="E78" i="3"/>
  <c r="F78" i="3"/>
  <c r="D79" i="3"/>
  <c r="E79" i="3"/>
  <c r="F79" i="3"/>
  <c r="D80" i="3"/>
  <c r="E80" i="3"/>
  <c r="F80" i="3"/>
  <c r="D81" i="3"/>
  <c r="E81" i="3"/>
  <c r="F81" i="3"/>
  <c r="D82" i="3"/>
  <c r="E82" i="3"/>
  <c r="F82" i="3"/>
  <c r="D83" i="3"/>
  <c r="E83" i="3"/>
  <c r="F83" i="3"/>
  <c r="D84" i="3"/>
  <c r="E84" i="3"/>
  <c r="F84" i="3"/>
  <c r="D85" i="3"/>
  <c r="E85" i="3"/>
  <c r="F85" i="3"/>
  <c r="D86" i="3"/>
  <c r="E86" i="3"/>
  <c r="F86" i="3"/>
  <c r="D87" i="3"/>
  <c r="E87" i="3"/>
  <c r="F87" i="3"/>
  <c r="D88" i="3"/>
  <c r="E88" i="3"/>
  <c r="F88" i="3"/>
  <c r="D89" i="3"/>
  <c r="E89" i="3"/>
  <c r="F89" i="3"/>
  <c r="D90" i="3"/>
  <c r="E90" i="3"/>
  <c r="F90" i="3"/>
  <c r="H34" i="1" l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M7" i="1" l="1"/>
  <c r="N7" i="1"/>
  <c r="R7" i="1"/>
  <c r="S7" i="1"/>
  <c r="D91" i="3"/>
  <c r="E91" i="3"/>
  <c r="F91" i="3"/>
  <c r="D92" i="3"/>
  <c r="E92" i="3"/>
  <c r="F92" i="3"/>
  <c r="D93" i="3"/>
  <c r="E93" i="3"/>
  <c r="F93" i="3"/>
  <c r="D94" i="3"/>
  <c r="E94" i="3"/>
  <c r="F94" i="3"/>
  <c r="D95" i="3"/>
  <c r="E95" i="3"/>
  <c r="F95" i="3"/>
  <c r="D96" i="3"/>
  <c r="E96" i="3"/>
  <c r="F96" i="3"/>
  <c r="D97" i="3"/>
  <c r="E97" i="3"/>
  <c r="F97" i="3"/>
  <c r="D98" i="3"/>
  <c r="E98" i="3"/>
  <c r="F98" i="3"/>
  <c r="D99" i="3"/>
  <c r="E99" i="3"/>
  <c r="F99" i="3"/>
  <c r="D100" i="3"/>
  <c r="E100" i="3"/>
  <c r="F100" i="3"/>
  <c r="D101" i="3"/>
  <c r="E101" i="3"/>
  <c r="F101" i="3"/>
  <c r="D102" i="3"/>
  <c r="E102" i="3"/>
  <c r="F102" i="3"/>
  <c r="D103" i="3"/>
  <c r="E103" i="3"/>
  <c r="F103" i="3"/>
  <c r="D104" i="3"/>
  <c r="E104" i="3"/>
  <c r="F104" i="3"/>
  <c r="D105" i="3"/>
  <c r="E105" i="3"/>
  <c r="F105" i="3"/>
  <c r="D106" i="3"/>
  <c r="E106" i="3"/>
  <c r="F106" i="3"/>
  <c r="D107" i="3"/>
  <c r="E107" i="3"/>
  <c r="F107" i="3"/>
  <c r="D108" i="3"/>
  <c r="E108" i="3"/>
  <c r="F108" i="3"/>
  <c r="D109" i="3"/>
  <c r="E109" i="3"/>
  <c r="F109" i="3"/>
  <c r="D110" i="3"/>
  <c r="E110" i="3"/>
  <c r="F110" i="3"/>
  <c r="D111" i="3"/>
  <c r="E111" i="3"/>
  <c r="F111" i="3"/>
  <c r="D112" i="3"/>
  <c r="E112" i="3"/>
  <c r="F112" i="3"/>
  <c r="D113" i="3"/>
  <c r="E113" i="3"/>
  <c r="F113" i="3"/>
  <c r="D114" i="3"/>
  <c r="E114" i="3"/>
  <c r="F114" i="3"/>
  <c r="D115" i="3"/>
  <c r="E115" i="3"/>
  <c r="F115" i="3"/>
  <c r="D116" i="3"/>
  <c r="E116" i="3"/>
  <c r="F116" i="3"/>
  <c r="D117" i="3"/>
  <c r="E117" i="3"/>
  <c r="F117" i="3"/>
  <c r="D118" i="3"/>
  <c r="E118" i="3"/>
  <c r="F118" i="3"/>
  <c r="D119" i="3"/>
  <c r="E119" i="3"/>
  <c r="F119" i="3"/>
  <c r="D120" i="3"/>
  <c r="E120" i="3"/>
  <c r="F120" i="3"/>
  <c r="D121" i="3"/>
  <c r="E121" i="3"/>
  <c r="F121" i="3"/>
  <c r="D122" i="3"/>
  <c r="E122" i="3"/>
  <c r="F122" i="3"/>
  <c r="D123" i="3"/>
  <c r="E123" i="3"/>
  <c r="F123" i="3"/>
  <c r="D124" i="3"/>
  <c r="E124" i="3"/>
  <c r="F124" i="3"/>
  <c r="D125" i="3"/>
  <c r="E125" i="3"/>
  <c r="F125" i="3"/>
  <c r="D126" i="3"/>
  <c r="E126" i="3"/>
  <c r="F126" i="3"/>
  <c r="D127" i="3"/>
  <c r="E127" i="3"/>
  <c r="F127" i="3"/>
  <c r="D128" i="3"/>
  <c r="E128" i="3"/>
  <c r="F128" i="3"/>
  <c r="D129" i="3"/>
  <c r="E129" i="3"/>
  <c r="F129" i="3"/>
  <c r="D130" i="3"/>
  <c r="E130" i="3"/>
  <c r="F130" i="3"/>
  <c r="D131" i="3"/>
  <c r="E131" i="3"/>
  <c r="F131" i="3"/>
  <c r="D132" i="3"/>
  <c r="E132" i="3"/>
  <c r="F132" i="3"/>
  <c r="D133" i="3"/>
  <c r="E133" i="3"/>
  <c r="F133" i="3"/>
  <c r="D134" i="3"/>
  <c r="E134" i="3"/>
  <c r="F134" i="3"/>
  <c r="D135" i="3"/>
  <c r="E135" i="3"/>
  <c r="F135" i="3"/>
  <c r="D136" i="3"/>
  <c r="E136" i="3"/>
  <c r="F136" i="3"/>
  <c r="D137" i="3"/>
  <c r="E137" i="3"/>
  <c r="F137" i="3"/>
  <c r="D138" i="3"/>
  <c r="E138" i="3"/>
  <c r="F138" i="3"/>
  <c r="D139" i="3"/>
  <c r="E139" i="3"/>
  <c r="F139" i="3"/>
  <c r="D140" i="3"/>
  <c r="E140" i="3"/>
  <c r="F140" i="3"/>
  <c r="D141" i="3"/>
  <c r="E141" i="3"/>
  <c r="F141" i="3"/>
  <c r="D142" i="3"/>
  <c r="E142" i="3"/>
  <c r="F142" i="3"/>
  <c r="D143" i="3"/>
  <c r="E143" i="3"/>
  <c r="F143" i="3"/>
  <c r="D144" i="3"/>
  <c r="E144" i="3"/>
  <c r="F144" i="3"/>
  <c r="D145" i="3"/>
  <c r="E145" i="3"/>
  <c r="F145" i="3"/>
  <c r="D146" i="3"/>
  <c r="E146" i="3"/>
  <c r="F146" i="3"/>
  <c r="D147" i="3"/>
  <c r="E147" i="3"/>
  <c r="F147" i="3"/>
  <c r="D148" i="3"/>
  <c r="E148" i="3"/>
  <c r="F148" i="3"/>
  <c r="D149" i="3"/>
  <c r="E149" i="3"/>
  <c r="F149" i="3"/>
  <c r="D150" i="3"/>
  <c r="E150" i="3"/>
  <c r="F150" i="3"/>
  <c r="D151" i="3"/>
  <c r="E151" i="3"/>
  <c r="F151" i="3"/>
  <c r="D152" i="3"/>
  <c r="E152" i="3"/>
  <c r="F152" i="3"/>
  <c r="D153" i="3"/>
  <c r="E153" i="3"/>
  <c r="F153" i="3"/>
  <c r="D154" i="3"/>
  <c r="E154" i="3"/>
  <c r="F154" i="3"/>
  <c r="D155" i="3"/>
  <c r="E155" i="3"/>
  <c r="F155" i="3"/>
  <c r="D156" i="3"/>
  <c r="E156" i="3"/>
  <c r="F156" i="3"/>
  <c r="F7" i="3"/>
  <c r="Q7" i="1"/>
  <c r="E7" i="3"/>
  <c r="P7" i="1"/>
  <c r="O7" i="1"/>
  <c r="D7" i="3"/>
  <c r="F7" i="1"/>
  <c r="C8" i="2" s="1"/>
  <c r="L7" i="1"/>
  <c r="F8" i="1"/>
  <c r="G13" i="1"/>
  <c r="G14" i="1"/>
  <c r="G15" i="1"/>
  <c r="F16" i="1"/>
  <c r="G16" i="1"/>
  <c r="F17" i="1"/>
  <c r="G17" i="1"/>
  <c r="G19" i="1"/>
  <c r="G20" i="1"/>
  <c r="G21" i="1"/>
  <c r="G22" i="1"/>
  <c r="H28" i="1" l="1"/>
  <c r="H29" i="1"/>
  <c r="H30" i="1"/>
  <c r="H31" i="1"/>
  <c r="H32" i="1"/>
  <c r="H33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H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I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F99" i="1"/>
  <c r="F101" i="1"/>
  <c r="F103" i="1"/>
  <c r="F105" i="1"/>
  <c r="F107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E27" i="1"/>
  <c r="F98" i="1"/>
  <c r="F100" i="1"/>
  <c r="F102" i="1"/>
  <c r="F104" i="1"/>
  <c r="F106" i="1"/>
  <c r="F108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F27" i="1"/>
  <c r="C12" i="2" l="1"/>
  <c r="C25" i="2" s="1"/>
  <c r="C20" i="2"/>
  <c r="C16" i="2"/>
  <c r="E27" i="2" l="1"/>
</calcChain>
</file>

<file path=xl/sharedStrings.xml><?xml version="1.0" encoding="utf-8"?>
<sst xmlns="http://schemas.openxmlformats.org/spreadsheetml/2006/main" count="162" uniqueCount="129">
  <si>
    <t>Rozwiązanie powstało w ramach projektu „Naukowcy dla gospodarki Mazowsza” współfinansowanego ze środków Unii Europejskiej w ramach Europejskiego Funduszu Społecznego</t>
  </si>
  <si>
    <t>Dane do obliczeń na podstawie odczytów z liczników</t>
  </si>
  <si>
    <t>Rodzaj urządzenia</t>
  </si>
  <si>
    <t>Wartość GWP w produkcji</t>
  </si>
  <si>
    <t>Wartość GWP w utylizacji</t>
  </si>
  <si>
    <t>Wartość GWP Transportu</t>
  </si>
  <si>
    <t>Wartość GWP w użytkowaniu</t>
  </si>
  <si>
    <t>Masa</t>
  </si>
  <si>
    <t>Rodzaj energii</t>
  </si>
  <si>
    <t>Zużycie roczne</t>
  </si>
  <si>
    <t>Emisja z jednostki zużycia</t>
  </si>
  <si>
    <t>Całkowita emisja [kgCO2e]</t>
  </si>
  <si>
    <t>PRCh</t>
  </si>
  <si>
    <t>EU</t>
  </si>
  <si>
    <t>Mazowieckie</t>
  </si>
  <si>
    <t>Energia elektryczna</t>
  </si>
  <si>
    <t>[kgCO2e/kWh]</t>
  </si>
  <si>
    <t>Gaz ziemny</t>
  </si>
  <si>
    <t>[kgCO2e/m3]</t>
  </si>
  <si>
    <t>Dane do obliczeń na podstawie wagi i klasyfikacji urządzeń</t>
  </si>
  <si>
    <t>Grupa</t>
  </si>
  <si>
    <t>Nazwa</t>
  </si>
  <si>
    <t>Masa całkowita
[kg]</t>
  </si>
  <si>
    <t>Emisja z kg 
[kg CO2e]</t>
  </si>
  <si>
    <t>Całkowita emisja
[kg CO2e]</t>
  </si>
  <si>
    <t>I</t>
  </si>
  <si>
    <t>Urządzenia elektryczne i gazowe w obudowach metalowych</t>
  </si>
  <si>
    <t>suma('Urządzenia-lista wyboru'.F7:F8)</t>
  </si>
  <si>
    <t>II</t>
  </si>
  <si>
    <t>Urządzenia elektryczne w obudowach plastikowych</t>
  </si>
  <si>
    <t>III</t>
  </si>
  <si>
    <t>Urządzenia elektromechaniczne w obudowach plastikowych</t>
  </si>
  <si>
    <t>IV</t>
  </si>
  <si>
    <t>Sprzęt elektroniczny, komputerowy, multimedialny</t>
  </si>
  <si>
    <t>V</t>
  </si>
  <si>
    <t>Urządzenia chłodnicze i grzewcze z izolacją termiczną</t>
  </si>
  <si>
    <t>VI</t>
  </si>
  <si>
    <t>Świetlówki i żarówki</t>
  </si>
  <si>
    <t>Ilość</t>
  </si>
  <si>
    <t>Emisja ze szt.
[kg CO2e]</t>
  </si>
  <si>
    <t>Żarówki tradycyjne</t>
  </si>
  <si>
    <t>Świetlówki 36W</t>
  </si>
  <si>
    <t>Świetlówki 18W</t>
  </si>
  <si>
    <t>Świetlówki kompaktowe</t>
  </si>
  <si>
    <t>Dane do obliczeń na podstawie danych z bazy urządzeń</t>
  </si>
  <si>
    <t>Ilość sztuk</t>
  </si>
  <si>
    <t>Wartość GWP
w produkcji</t>
  </si>
  <si>
    <t>Wartość GWP
w utylizacji</t>
  </si>
  <si>
    <t>Miejsce pochodzenia</t>
  </si>
  <si>
    <t>Wartość GWP
w użytkowaniu (rocznie)</t>
  </si>
  <si>
    <t>Kuchenka mikrofalowa</t>
  </si>
  <si>
    <t>Oświetlenie ewakuacyjne</t>
  </si>
  <si>
    <t>Lampka biurkowa</t>
  </si>
  <si>
    <t>Dystrybutor wody wysoki</t>
  </si>
  <si>
    <t>Zmywarka do naczyń</t>
  </si>
  <si>
    <t>Lampa rastrowa 4x18W</t>
  </si>
  <si>
    <t>Wyniki analizy śladu węglowego</t>
  </si>
  <si>
    <t>urządzeń elektrycznych i elektronicznych</t>
  </si>
  <si>
    <t>wraz z urządzeniami grzewczymi i gastronomicznymi</t>
  </si>
  <si>
    <t>[kgCO2e]</t>
  </si>
  <si>
    <t>co pozwala na zmniejszenie wartości śladu węglowego o</t>
  </si>
  <si>
    <t>Lampa rastrowa 2x18W</t>
  </si>
  <si>
    <t>Lampa rastrowa 2x36W</t>
  </si>
  <si>
    <t>Lampa sufitowa 50-100W</t>
  </si>
  <si>
    <t>Włącznik oświetlenia</t>
  </si>
  <si>
    <t>Gniazdo 1-fazowe</t>
  </si>
  <si>
    <t>Gniazdo 3-fazowe</t>
  </si>
  <si>
    <t>Wyciąg powietrza</t>
  </si>
  <si>
    <t>Okap do 600m3/min</t>
  </si>
  <si>
    <t>Okap powyżej 600m3/min</t>
  </si>
  <si>
    <t>Piekarnik 60cm</t>
  </si>
  <si>
    <t>Pralka</t>
  </si>
  <si>
    <t>Suszarka mechaniczna</t>
  </si>
  <si>
    <t>Płyta gazowa 4 palników</t>
  </si>
  <si>
    <t>Płyta gazowa 6 palników</t>
  </si>
  <si>
    <t>Dystrybutor wody niski</t>
  </si>
  <si>
    <t>Ekspres do kawy</t>
  </si>
  <si>
    <t>Chłodziarka przemysłowa 1 komora</t>
  </si>
  <si>
    <t>Chłodziarka przemysłowa 2 komora</t>
  </si>
  <si>
    <t>Chłodziarka przemysłowa 3 komora</t>
  </si>
  <si>
    <t>Chłodziarko-zamrażarka do 150l</t>
  </si>
  <si>
    <t>Chłodziarko-zamrażarka do 250l</t>
  </si>
  <si>
    <t>Inne małe AGD</t>
  </si>
  <si>
    <t>Piec gazowy CO/CWU</t>
  </si>
  <si>
    <t>Objętościowy ogrzewacz wody 10l</t>
  </si>
  <si>
    <t>Objętościowy ogrzewacz wody 25l</t>
  </si>
  <si>
    <t>Objętościowy ogrzewacz wody 50l</t>
  </si>
  <si>
    <t>Objętościowy ogrzewacz wody 100l</t>
  </si>
  <si>
    <t>Objętościowy ogrzewacz wody 150l</t>
  </si>
  <si>
    <t>Objętościowy ogrzewacz wody 200l</t>
  </si>
  <si>
    <t>Wymiennik ciepła 400l</t>
  </si>
  <si>
    <t>Wymiennik ciepła 600l</t>
  </si>
  <si>
    <t>Wymiennik ciepła 800l</t>
  </si>
  <si>
    <t>Wentylator przenośny</t>
  </si>
  <si>
    <t>Suszarka do rąk</t>
  </si>
  <si>
    <t>Odkurzacz przemysłowy</t>
  </si>
  <si>
    <t>Drobny sprzęt elektromechaniczny</t>
  </si>
  <si>
    <t>Konsola domofonu</t>
  </si>
  <si>
    <t>Słuchawka domofonu</t>
  </si>
  <si>
    <t>Kamera ochrony</t>
  </si>
  <si>
    <t>Czujka ruchu</t>
  </si>
  <si>
    <t>Czujka przeciwpożarowa</t>
  </si>
  <si>
    <t>System monitoringu i ochrony</t>
  </si>
  <si>
    <t>Monitor/telewizor 15”</t>
  </si>
  <si>
    <t>Monitor/telewizor 17”</t>
  </si>
  <si>
    <t>Monitor/telewizor 19”</t>
  </si>
  <si>
    <t>Monitor/telewizor 21”</t>
  </si>
  <si>
    <t>Monitor/telewizor 24”</t>
  </si>
  <si>
    <t>Monitor/telewizor 30”</t>
  </si>
  <si>
    <t>Monitor/telewizor 40”</t>
  </si>
  <si>
    <t>Monitor/telewizor 50”</t>
  </si>
  <si>
    <t>Monitor/telewizor 60”</t>
  </si>
  <si>
    <t>Komputer stacjonarny</t>
  </si>
  <si>
    <t>Laptop</t>
  </si>
  <si>
    <t>Netbook</t>
  </si>
  <si>
    <t>Urządzenie wielofunkcyjne A4</t>
  </si>
  <si>
    <t>Urządzenie wielofunkcyjne A3</t>
  </si>
  <si>
    <t>Projektor</t>
  </si>
  <si>
    <t>Radioodtwarzacz</t>
  </si>
  <si>
    <t>Telefon stacjonarny</t>
  </si>
  <si>
    <t>Fax</t>
  </si>
  <si>
    <t>Niszczarka do dokumentów</t>
  </si>
  <si>
    <t>Szacowana wartość śladu węglowego wynikająca ze zużycia energii elektrycznej i gazu ziemnego w cyklu rocznym, na podstawie odczytów z liczników.</t>
  </si>
  <si>
    <t>Szacowana wartość śladu węglowego wynikające z produkcji, transportu i utylizacji urządzeń elektrycznych i elektronicznych, a także wybranych urządzeń grzewczych i gastronomicznych. Wartość ta nie uwzględnia emisji związanych z użytkowaniem sprzętu. Dla sprzętu wymienionego w tabeli uwzględniające wagę i rodzaj urządzenia, wartość śladu węglowego z transportu nie jest oszacowana.</t>
  </si>
  <si>
    <t>Szacowana sumaryczna wartość śladu węglowego dla całego cyklu życia produktu, na podstawie danych ze zużycia energii i danych dotyczących produkcji, transportu i utylizacji urządzeń.</t>
  </si>
  <si>
    <t>Szacowana sumaryczna wartość śladu węglowego dla całego cyklu życia produktu, na podstawie danych z listy wyboru przykładowych urządzeń. Wartość nie uwzględnia rocznego zużycia energii elektrycznej i gazu ziemnego, odczytanych z liczników, lecz bazuje na danych dotyczących przykładowego zużycia energii dla wybranych urządzeń.</t>
  </si>
  <si>
    <t>W przypadku zastosowania sprzętu odnowionego zamiast instalacji nowego, sumaryczna wartość śladu węglowego dla całego cyklu życia urządzeń, uwzględniając emisje związane z produkcją, transportem i utylizacją, a także te wynikające z użytkowania i zużycia energii elektrycznej i gazu ziemnego, wynosiłyby</t>
  </si>
  <si>
    <t>!</t>
  </si>
  <si>
    <t>Współczynniki emisji dla transportu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</si>
</sst>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indexed="18"/>
      <name val="Calibri"/>
      <family val="2"/>
      <charset val="238"/>
    </font>
    <font>
      <i/>
      <sz val="10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8"/>
      <color theme="3"/>
      <name val="Calibri Light"/>
      <family val="2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56"/>
        <b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</borders>
  <cellStyleXfs count="10">
    <xf numFmtId="0" fontId="0" fillId="0" borderId="0"/>
    <xf numFmtId="0" fontId="7" fillId="2" borderId="0" applyNumberFormat="0" applyAlignment="0"/>
    <xf numFmtId="0" fontId="7" fillId="8" borderId="0" applyNumberFormat="0" applyAlignment="0"/>
    <xf numFmtId="0" fontId="1" fillId="3" borderId="1" applyNumberFormat="0" applyAlignment="0"/>
    <xf numFmtId="49" fontId="2" fillId="4" borderId="1">
      <alignment horizontal="center" vertical="center" wrapText="1"/>
    </xf>
    <xf numFmtId="0" fontId="3" fillId="5" borderId="1" applyAlignment="0"/>
    <xf numFmtId="0" fontId="4" fillId="6" borderId="1" applyNumberFormat="0" applyAlignment="0">
      <protection locked="0"/>
    </xf>
    <xf numFmtId="0" fontId="6" fillId="0" borderId="2" applyNumberFormat="0" applyFill="0" applyAlignment="0" applyProtection="0"/>
    <xf numFmtId="0" fontId="5" fillId="7" borderId="0" applyNumberFormat="0">
      <alignment wrapText="1"/>
    </xf>
    <xf numFmtId="0" fontId="9" fillId="0" borderId="0" applyNumberFormat="0" applyFill="0" applyBorder="0" applyAlignment="0" applyProtection="0"/>
  </cellStyleXfs>
  <cellXfs count="52">
    <xf numFmtId="0" fontId="0" fillId="0" borderId="0" xfId="0"/>
    <xf numFmtId="0" fontId="7" fillId="2" borderId="0" xfId="1" applyNumberFormat="1" applyAlignment="1"/>
    <xf numFmtId="0" fontId="5" fillId="7" borderId="0" xfId="8" applyNumberFormat="1" applyAlignment="1">
      <alignment vertical="center" wrapText="1"/>
    </xf>
    <xf numFmtId="0" fontId="0" fillId="2" borderId="0" xfId="1" applyNumberFormat="1" applyFont="1" applyBorder="1" applyAlignment="1">
      <alignment horizontal="center" vertical="center" wrapText="1"/>
    </xf>
    <xf numFmtId="0" fontId="7" fillId="2" borderId="0" xfId="1" applyNumberFormat="1" applyBorder="1" applyAlignment="1">
      <alignment horizontal="center" vertical="center" wrapText="1"/>
    </xf>
    <xf numFmtId="49" fontId="7" fillId="2" borderId="0" xfId="1" applyNumberFormat="1" applyBorder="1" applyAlignment="1">
      <alignment horizontal="center" vertical="center" wrapText="1"/>
    </xf>
    <xf numFmtId="0" fontId="7" fillId="2" borderId="0" xfId="1" applyNumberFormat="1" applyAlignment="1">
      <alignment horizontal="center" vertical="center" wrapText="1"/>
    </xf>
    <xf numFmtId="0" fontId="6" fillId="2" borderId="2" xfId="7" applyNumberFormat="1" applyFont="1" applyFill="1" applyAlignment="1" applyProtection="1"/>
    <xf numFmtId="49" fontId="2" fillId="4" borderId="1" xfId="4" applyFont="1">
      <alignment horizontal="center" vertical="center" wrapText="1"/>
    </xf>
    <xf numFmtId="0" fontId="7" fillId="2" borderId="0" xfId="1" applyNumberFormat="1" applyAlignment="1">
      <alignment vertical="center"/>
    </xf>
    <xf numFmtId="0" fontId="1" fillId="3" borderId="1" xfId="3" applyNumberFormat="1" applyFont="1" applyAlignment="1">
      <alignment vertical="center" wrapText="1"/>
    </xf>
    <xf numFmtId="0" fontId="4" fillId="6" borderId="1" xfId="6" applyNumberFormat="1" applyAlignment="1">
      <alignment vertical="center"/>
      <protection locked="0"/>
    </xf>
    <xf numFmtId="0" fontId="1" fillId="3" borderId="3" xfId="3" applyNumberFormat="1" applyBorder="1" applyAlignment="1">
      <alignment vertical="center"/>
    </xf>
    <xf numFmtId="0" fontId="1" fillId="3" borderId="4" xfId="3" applyNumberFormat="1" applyFont="1" applyBorder="1" applyAlignment="1">
      <alignment vertical="center"/>
    </xf>
    <xf numFmtId="0" fontId="1" fillId="3" borderId="1" xfId="3" applyNumberFormat="1" applyAlignment="1">
      <alignment vertical="center"/>
    </xf>
    <xf numFmtId="0" fontId="7" fillId="2" borderId="0" xfId="1" applyNumberFormat="1" applyAlignment="1">
      <alignment wrapText="1"/>
    </xf>
    <xf numFmtId="0" fontId="6" fillId="2" borderId="2" xfId="7" applyNumberFormat="1" applyFill="1" applyAlignment="1" applyProtection="1">
      <alignment vertical="center"/>
    </xf>
    <xf numFmtId="49" fontId="2" fillId="4" borderId="1" xfId="4" applyFont="1" applyAlignment="1">
      <alignment horizontal="center" vertical="center" wrapText="1"/>
    </xf>
    <xf numFmtId="0" fontId="1" fillId="3" borderId="1" xfId="3" applyNumberFormat="1" applyFont="1" applyAlignment="1">
      <alignment horizontal="center" vertical="center"/>
    </xf>
    <xf numFmtId="0" fontId="4" fillId="6" borderId="1" xfId="6" applyNumberFormat="1" applyAlignment="1">
      <protection locked="0"/>
    </xf>
    <xf numFmtId="0" fontId="1" fillId="3" borderId="1" xfId="3" applyNumberFormat="1" applyAlignment="1"/>
    <xf numFmtId="0" fontId="4" fillId="6" borderId="1" xfId="6" applyNumberFormat="1" applyFont="1" applyAlignment="1">
      <protection locked="0"/>
    </xf>
    <xf numFmtId="0" fontId="7" fillId="2" borderId="0" xfId="1" applyNumberFormat="1" applyBorder="1" applyAlignment="1"/>
    <xf numFmtId="164" fontId="4" fillId="6" borderId="1" xfId="6" applyNumberFormat="1" applyAlignment="1" applyProtection="1">
      <protection locked="0"/>
    </xf>
    <xf numFmtId="164" fontId="4" fillId="6" borderId="1" xfId="6" applyNumberFormat="1" applyAlignment="1">
      <protection locked="0"/>
    </xf>
    <xf numFmtId="49" fontId="2" fillId="4" borderId="1" xfId="4">
      <alignment horizontal="center" vertical="center" wrapText="1"/>
    </xf>
    <xf numFmtId="0" fontId="1" fillId="3" borderId="1" xfId="3"/>
    <xf numFmtId="0" fontId="7" fillId="2" borderId="0" xfId="1"/>
    <xf numFmtId="0" fontId="7" fillId="8" borderId="0" xfId="2"/>
    <xf numFmtId="0" fontId="7" fillId="8" borderId="0" xfId="2" applyFont="1"/>
    <xf numFmtId="2" fontId="7" fillId="8" borderId="0" xfId="2" applyNumberFormat="1"/>
    <xf numFmtId="0" fontId="7" fillId="8" borderId="0" xfId="2" applyAlignment="1">
      <alignment vertical="center"/>
    </xf>
    <xf numFmtId="2" fontId="3" fillId="8" borderId="0" xfId="2" applyNumberFormat="1" applyFont="1"/>
    <xf numFmtId="0" fontId="3" fillId="8" borderId="0" xfId="2" applyFont="1"/>
    <xf numFmtId="10" fontId="8" fillId="8" borderId="0" xfId="2" applyNumberFormat="1" applyFont="1" applyAlignment="1">
      <alignment horizontal="center"/>
    </xf>
    <xf numFmtId="164" fontId="1" fillId="3" borderId="1" xfId="3" applyNumberFormat="1" applyAlignment="1"/>
    <xf numFmtId="0" fontId="5" fillId="7" borderId="0" xfId="8" applyNumberFormat="1" applyFont="1" applyBorder="1" applyAlignment="1">
      <alignment vertical="center" wrapText="1"/>
    </xf>
    <xf numFmtId="0" fontId="7" fillId="2" borderId="0" xfId="1" applyNumberFormat="1" applyBorder="1" applyAlignment="1">
      <alignment horizontal="center" vertical="center" wrapText="1"/>
    </xf>
    <xf numFmtId="49" fontId="2" fillId="4" borderId="1" xfId="4" applyFont="1" applyBorder="1">
      <alignment horizontal="center" vertical="center" wrapText="1"/>
    </xf>
    <xf numFmtId="49" fontId="2" fillId="4" borderId="5" xfId="4" applyFont="1" applyBorder="1" applyAlignment="1">
      <alignment horizontal="center" vertical="center" wrapText="1"/>
    </xf>
    <xf numFmtId="49" fontId="2" fillId="4" borderId="1" xfId="4" applyFont="1" applyBorder="1" applyAlignment="1">
      <alignment horizontal="center" vertical="center" wrapText="1"/>
    </xf>
    <xf numFmtId="0" fontId="1" fillId="3" borderId="1" xfId="3" applyNumberFormat="1" applyFont="1" applyBorder="1" applyAlignment="1">
      <alignment horizontal="left" vertical="center" wrapText="1"/>
    </xf>
    <xf numFmtId="0" fontId="1" fillId="3" borderId="1" xfId="3" applyNumberFormat="1" applyFont="1" applyBorder="1" applyAlignment="1">
      <alignment horizontal="center" vertical="center"/>
    </xf>
    <xf numFmtId="0" fontId="1" fillId="3" borderId="1" xfId="3" applyNumberFormat="1" applyFont="1" applyBorder="1" applyAlignment="1">
      <alignment horizontal="left" vertical="center"/>
    </xf>
    <xf numFmtId="49" fontId="2" fillId="4" borderId="6" xfId="4" applyFont="1" applyBorder="1" applyAlignment="1">
      <alignment horizontal="center" vertical="center" wrapText="1"/>
    </xf>
    <xf numFmtId="0" fontId="4" fillId="6" borderId="1" xfId="6" applyNumberFormat="1" applyFont="1" applyBorder="1" applyAlignment="1">
      <alignment horizontal="center"/>
      <protection locked="0"/>
    </xf>
    <xf numFmtId="0" fontId="7" fillId="8" borderId="0" xfId="2" applyFont="1" applyAlignment="1">
      <alignment horizontal="left" vertical="center" wrapText="1"/>
    </xf>
    <xf numFmtId="0" fontId="7" fillId="8" borderId="0" xfId="2" applyAlignment="1">
      <alignment horizontal="left"/>
    </xf>
    <xf numFmtId="0" fontId="9" fillId="8" borderId="0" xfId="9" applyFill="1" applyAlignment="1">
      <alignment horizontal="center"/>
    </xf>
    <xf numFmtId="49" fontId="2" fillId="4" borderId="3" xfId="4" applyBorder="1" applyAlignment="1">
      <alignment horizontal="center" vertical="center" wrapText="1"/>
    </xf>
    <xf numFmtId="49" fontId="2" fillId="4" borderId="7" xfId="4" applyBorder="1" applyAlignment="1">
      <alignment horizontal="center" vertical="center" wrapText="1"/>
    </xf>
    <xf numFmtId="49" fontId="2" fillId="4" borderId="4" xfId="4" applyBorder="1" applyAlignment="1">
      <alignment horizontal="center" vertical="center" wrapText="1"/>
    </xf>
  </cellXfs>
  <cellStyles count="10">
    <cellStyle name="Background" xfId="1"/>
    <cellStyle name="Background - white" xfId="2"/>
    <cellStyle name="Background table" xfId="3"/>
    <cellStyle name="Bkgd table header" xfId="4"/>
    <cellStyle name="Bkgd table sum" xfId="5"/>
    <cellStyle name="Data input" xfId="6"/>
    <cellStyle name="Excel_BuiltIn_Nagłówek 1" xfId="7"/>
    <cellStyle name="Logo-tekst" xfId="8"/>
    <cellStyle name="Normalny" xfId="0" builtinId="0"/>
    <cellStyle name="Tytuł" xfId="9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Wyniki!A1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628650</xdr:colOff>
      <xdr:row>0</xdr:row>
      <xdr:rowOff>390525</xdr:rowOff>
    </xdr:to>
    <xdr:pic>
      <xdr:nvPicPr>
        <xdr:cNvPr id="1048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952875" cy="390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3</xdr:col>
      <xdr:colOff>104775</xdr:colOff>
      <xdr:row>1</xdr:row>
      <xdr:rowOff>9525</xdr:rowOff>
    </xdr:from>
    <xdr:to>
      <xdr:col>4</xdr:col>
      <xdr:colOff>533400</xdr:colOff>
      <xdr:row>3</xdr:row>
      <xdr:rowOff>238125</xdr:rowOff>
    </xdr:to>
    <xdr:pic>
      <xdr:nvPicPr>
        <xdr:cNvPr id="1049" name="Obraz 1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" y="409575"/>
          <a:ext cx="12382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S155"/>
  <sheetViews>
    <sheetView tabSelected="1" workbookViewId="0">
      <selection activeCell="C7" sqref="C7"/>
    </sheetView>
  </sheetViews>
  <sheetFormatPr defaultColWidth="11.5703125" defaultRowHeight="12.75" x14ac:dyDescent="0.2"/>
  <cols>
    <col min="1" max="1" width="9.7109375" style="1" customWidth="1"/>
    <col min="2" max="2" width="17.42578125" style="1" customWidth="1"/>
    <col min="3" max="3" width="22.7109375" style="1" customWidth="1"/>
    <col min="4" max="4" width="12.140625" style="1" customWidth="1"/>
    <col min="5" max="7" width="16.7109375" style="1" customWidth="1"/>
    <col min="8" max="8" width="16.140625" style="1" customWidth="1"/>
    <col min="9" max="9" width="16.28515625" style="1" customWidth="1"/>
    <col min="10" max="10" width="11.5703125" style="1"/>
    <col min="11" max="11" width="25.42578125" style="1" customWidth="1"/>
    <col min="12" max="19" width="11.5703125" style="1" hidden="1" customWidth="1"/>
    <col min="20" max="20" width="11.5703125" style="1" customWidth="1"/>
    <col min="21" max="16384" width="11.5703125" style="1"/>
  </cols>
  <sheetData>
    <row r="1" spans="2:19" s="2" customFormat="1" ht="31.5" customHeight="1" x14ac:dyDescent="0.2">
      <c r="E1" s="36" t="s">
        <v>0</v>
      </c>
      <c r="F1" s="36"/>
      <c r="G1" s="36"/>
      <c r="H1" s="36"/>
      <c r="I1" s="36"/>
    </row>
    <row r="2" spans="2:19" ht="12.75" customHeight="1" x14ac:dyDescent="0.2">
      <c r="L2" s="3"/>
      <c r="M2" s="4"/>
      <c r="N2" s="4"/>
      <c r="O2" s="37"/>
      <c r="P2" s="37"/>
      <c r="Q2" s="37"/>
      <c r="R2" s="4"/>
      <c r="S2" s="5"/>
    </row>
    <row r="3" spans="2:19" ht="33" customHeight="1" x14ac:dyDescent="0.2">
      <c r="L3" s="3"/>
      <c r="M3" s="3"/>
      <c r="N3" s="3"/>
      <c r="O3" s="6"/>
      <c r="P3" s="6"/>
      <c r="Q3" s="6"/>
      <c r="R3" s="4"/>
      <c r="S3" s="5"/>
    </row>
    <row r="4" spans="2:19" ht="33.75" customHeight="1" x14ac:dyDescent="0.3">
      <c r="B4" s="7" t="s">
        <v>1</v>
      </c>
      <c r="C4" s="7"/>
      <c r="D4" s="7"/>
      <c r="E4" s="7"/>
      <c r="F4" s="7"/>
      <c r="G4" s="7"/>
    </row>
    <row r="5" spans="2:19" ht="13.5" customHeight="1" x14ac:dyDescent="0.2">
      <c r="L5" s="38" t="s">
        <v>2</v>
      </c>
      <c r="M5" s="38" t="s">
        <v>3</v>
      </c>
      <c r="N5" s="38" t="s">
        <v>4</v>
      </c>
      <c r="O5" s="38" t="s">
        <v>5</v>
      </c>
      <c r="P5" s="38"/>
      <c r="Q5" s="38"/>
      <c r="R5" s="38" t="s">
        <v>6</v>
      </c>
      <c r="S5" s="38" t="s">
        <v>7</v>
      </c>
    </row>
    <row r="6" spans="2:19" ht="25.5" customHeight="1" x14ac:dyDescent="0.2">
      <c r="B6" s="8" t="s">
        <v>8</v>
      </c>
      <c r="C6" s="8" t="s">
        <v>9</v>
      </c>
      <c r="D6" s="39" t="s">
        <v>10</v>
      </c>
      <c r="E6" s="39"/>
      <c r="F6" s="8" t="s">
        <v>11</v>
      </c>
      <c r="L6" s="38"/>
      <c r="M6" s="38"/>
      <c r="N6" s="38"/>
      <c r="O6" s="8" t="s">
        <v>12</v>
      </c>
      <c r="P6" s="8" t="s">
        <v>13</v>
      </c>
      <c r="Q6" s="8" t="s">
        <v>14</v>
      </c>
      <c r="R6" s="38"/>
      <c r="S6" s="38"/>
    </row>
    <row r="7" spans="2:19" s="9" customFormat="1" ht="15" x14ac:dyDescent="0.2">
      <c r="B7" s="10" t="s">
        <v>15</v>
      </c>
      <c r="C7" s="11">
        <v>10000</v>
      </c>
      <c r="D7" s="12">
        <v>0.95</v>
      </c>
      <c r="E7" s="13" t="s">
        <v>16</v>
      </c>
      <c r="F7" s="14">
        <f>C7*D7</f>
        <v>9500</v>
      </c>
      <c r="L7" s="1" t="str">
        <f>IF('Baza urządzeń'!A8="","",'Baza urządzeń'!A8)</f>
        <v>Lampa rastrowa 4x18W</v>
      </c>
      <c r="M7" s="1">
        <f>IF('Baza urządzeń'!B8="","",'Baza urządzeń'!B8)</f>
        <v>16.73</v>
      </c>
      <c r="N7" s="1">
        <f>IF('Baza urządzeń'!C8="","",'Baza urządzeń'!C8)</f>
        <v>0.33460000000000001</v>
      </c>
      <c r="O7" s="1">
        <f>IF('Baza urządzeń'!D8="","",'Baza urządzeń'!D8)</f>
        <v>1.3110987999999999</v>
      </c>
      <c r="P7" s="1">
        <f>IF('Baza urządzeń'!E8="","",'Baza urządzeń'!E8)</f>
        <v>0.14069880000000001</v>
      </c>
      <c r="Q7" s="1">
        <f>IF('Baza urządzeń'!F8="","",'Baza urządzeń'!F8)</f>
        <v>3.3105599999999999E-2</v>
      </c>
      <c r="R7" s="1">
        <f>IF('Baza urządzeń'!G8="","",'Baza urządzeń'!G8)</f>
        <v>136.80000000000004</v>
      </c>
      <c r="S7" s="1">
        <f>IF('Baza urządzeń'!H8="","",'Baza urządzeń'!H8)</f>
        <v>4.18</v>
      </c>
    </row>
    <row r="8" spans="2:19" s="9" customFormat="1" ht="15" x14ac:dyDescent="0.2">
      <c r="B8" s="10" t="s">
        <v>17</v>
      </c>
      <c r="C8" s="11">
        <v>1357</v>
      </c>
      <c r="D8" s="12">
        <v>0.2</v>
      </c>
      <c r="E8" s="13" t="s">
        <v>18</v>
      </c>
      <c r="F8" s="14">
        <f>C8*D8</f>
        <v>271.40000000000003</v>
      </c>
      <c r="L8" s="1" t="str">
        <f>IF('Baza urządzeń'!A9="","",'Baza urządzeń'!A9)</f>
        <v>Lampa rastrowa 2x36W</v>
      </c>
      <c r="M8" s="1">
        <f>IF('Baza urządzeń'!B9="","",'Baza urządzeń'!B9)</f>
        <v>17.5</v>
      </c>
      <c r="N8" s="1">
        <f>IF('Baza urządzeń'!C9="","",'Baza urządzeń'!C9)</f>
        <v>0.35</v>
      </c>
      <c r="O8" s="1">
        <f>IF('Baza urządzeń'!D9="","",'Baza urządzeń'!D9)</f>
        <v>1.3738307999999999</v>
      </c>
      <c r="P8" s="1">
        <f>IF('Baza urządzeń'!E9="","",'Baza urządzeń'!E9)</f>
        <v>0.1474308</v>
      </c>
      <c r="Q8" s="1">
        <f>IF('Baza urządzeń'!F9="","",'Baza urządzeń'!F9)</f>
        <v>3.4689600000000001E-2</v>
      </c>
      <c r="R8" s="1">
        <f>IF('Baza urządzeń'!G9="","",'Baza urządzeń'!G9)</f>
        <v>136.80000000000004</v>
      </c>
      <c r="S8" s="1">
        <f>IF('Baza urządzeń'!H9="","",'Baza urządzeń'!H9)</f>
        <v>4.38</v>
      </c>
    </row>
    <row r="9" spans="2:19" x14ac:dyDescent="0.2">
      <c r="B9" s="15"/>
      <c r="C9" s="9"/>
      <c r="D9" s="9"/>
      <c r="E9" s="9"/>
      <c r="F9" s="9"/>
      <c r="G9" s="9"/>
      <c r="L9" s="1" t="str">
        <f>IF('Baza urządzeń'!A10="","",'Baza urządzeń'!A10)</f>
        <v>Lampa sufitowa 50-100W</v>
      </c>
      <c r="M9" s="1">
        <f>IF('Baza urządzeń'!B10="","",'Baza urządzeń'!B10)</f>
        <v>0.29199999999999998</v>
      </c>
      <c r="N9" s="1">
        <f>IF('Baza urządzeń'!C10="","",'Baza urządzeń'!C10)</f>
        <v>5.8399999999999997E-3</v>
      </c>
      <c r="O9" s="1">
        <f>IF('Baza urządzeń'!D10="","",'Baza urządzeń'!D10)</f>
        <v>0.2289718</v>
      </c>
      <c r="P9" s="1">
        <f>IF('Baza urządzeń'!E10="","",'Baza urządzeń'!E10)</f>
        <v>2.4571800000000001E-2</v>
      </c>
      <c r="Q9" s="1">
        <f>IF('Baza urządzeń'!F10="","",'Baza urządzeń'!F10)</f>
        <v>5.7815999999999996E-3</v>
      </c>
      <c r="R9" s="1">
        <f>IF('Baza urządzeń'!G10="","",'Baza urządzeń'!G10)</f>
        <v>142.50000000000003</v>
      </c>
      <c r="S9" s="1">
        <f>IF('Baza urządzeń'!H10="","",'Baza urządzeń'!H10)</f>
        <v>0.73</v>
      </c>
    </row>
    <row r="10" spans="2:19" ht="19.5" x14ac:dyDescent="0.3">
      <c r="B10" s="7" t="s">
        <v>19</v>
      </c>
      <c r="C10" s="16"/>
      <c r="D10" s="16"/>
      <c r="E10" s="16"/>
      <c r="F10" s="16"/>
      <c r="G10" s="16"/>
      <c r="L10" s="1" t="str">
        <f>IF('Baza urządzeń'!A11="","",'Baza urządzeń'!A11)</f>
        <v>Lampka biurkowa</v>
      </c>
      <c r="M10" s="1">
        <f>IF('Baza urządzeń'!B11="","",'Baza urządzeń'!B11)</f>
        <v>6.4</v>
      </c>
      <c r="N10" s="1">
        <f>IF('Baza urządzeń'!C11="","",'Baza urządzeń'!C11)</f>
        <v>0.128</v>
      </c>
      <c r="O10" s="1">
        <f>IF('Baza urządzeń'!D11="","",'Baza urządzeń'!D11)</f>
        <v>0.50185599999999997</v>
      </c>
      <c r="P10" s="1">
        <f>IF('Baza urządzeń'!E11="","",'Baza urządzeń'!E11)</f>
        <v>5.3856000000000008E-2</v>
      </c>
      <c r="Q10" s="1">
        <f>IF('Baza urządzeń'!F11="","",'Baza urządzeń'!F11)</f>
        <v>1.2672000000000001E-2</v>
      </c>
      <c r="R10" s="1">
        <f>IF('Baza urządzeń'!G11="","",'Baza urządzeń'!G11)</f>
        <v>11.875000000000002</v>
      </c>
      <c r="S10" s="1">
        <f>IF('Baza urządzeń'!H11="","",'Baza urządzeń'!H11)</f>
        <v>1.6</v>
      </c>
    </row>
    <row r="11" spans="2:19" x14ac:dyDescent="0.2">
      <c r="L11" s="1" t="str">
        <f>IF('Baza urządzeń'!A12="","",'Baza urządzeń'!A12)</f>
        <v/>
      </c>
      <c r="M11" s="1" t="str">
        <f>IF('Baza urządzeń'!B12="","",'Baza urządzeń'!B12)</f>
        <v/>
      </c>
      <c r="N11" s="1" t="str">
        <f>IF('Baza urządzeń'!C12="","",'Baza urządzeń'!C12)</f>
        <v/>
      </c>
      <c r="O11" s="1">
        <f>IF('Baza urządzeń'!D12="","",'Baza urządzeń'!D12)</f>
        <v>0</v>
      </c>
      <c r="P11" s="1">
        <f>IF('Baza urządzeń'!E12="","",'Baza urządzeń'!E12)</f>
        <v>0</v>
      </c>
      <c r="Q11" s="1">
        <f>IF('Baza urządzeń'!F12="","",'Baza urządzeń'!F12)</f>
        <v>0</v>
      </c>
      <c r="R11" s="1" t="str">
        <f>IF('Baza urządzeń'!G12="","",'Baza urządzeń'!G12)</f>
        <v/>
      </c>
      <c r="S11" s="1" t="str">
        <f>IF('Baza urządzeń'!H12="","",'Baza urządzeń'!H12)</f>
        <v/>
      </c>
    </row>
    <row r="12" spans="2:19" s="15" customFormat="1" ht="25.5" customHeight="1" x14ac:dyDescent="0.2">
      <c r="B12" s="17" t="s">
        <v>20</v>
      </c>
      <c r="C12" s="40" t="s">
        <v>21</v>
      </c>
      <c r="D12" s="40"/>
      <c r="E12" s="17" t="s">
        <v>22</v>
      </c>
      <c r="F12" s="17" t="s">
        <v>23</v>
      </c>
      <c r="G12" s="17" t="s">
        <v>24</v>
      </c>
      <c r="L12" s="1" t="str">
        <f>IF('Baza urządzeń'!A13="","",'Baza urządzeń'!A13)</f>
        <v>Oświetlenie ewakuacyjne</v>
      </c>
      <c r="M12" s="1">
        <f>IF('Baza urządzeń'!B13="","",'Baza urządzeń'!B13)</f>
        <v>3.496</v>
      </c>
      <c r="N12" s="1">
        <f>IF('Baza urządzeń'!C13="","",'Baza urządzeń'!C13)</f>
        <v>6.9919999999999996E-2</v>
      </c>
      <c r="O12" s="1">
        <f>IF('Baza urządzeń'!D13="","",'Baza urządzeń'!D13)</f>
        <v>0.28856720000000002</v>
      </c>
      <c r="P12" s="1">
        <f>IF('Baza urządzeń'!E13="","",'Baza urządzeń'!E13)</f>
        <v>3.0967200000000004E-2</v>
      </c>
      <c r="Q12" s="1">
        <f>IF('Baza urządzeń'!F13="","",'Baza urządzeń'!F13)</f>
        <v>7.2864000000000002E-3</v>
      </c>
      <c r="R12" s="1">
        <f>IF('Baza urządzeń'!G13="","",'Baza urządzeń'!G13)</f>
        <v>0</v>
      </c>
      <c r="S12" s="1">
        <f>IF('Baza urządzeń'!H13="","",'Baza urządzeń'!H13)</f>
        <v>0.92</v>
      </c>
    </row>
    <row r="13" spans="2:19" ht="39" customHeight="1" x14ac:dyDescent="0.2">
      <c r="B13" s="18" t="s">
        <v>25</v>
      </c>
      <c r="C13" s="41" t="s">
        <v>26</v>
      </c>
      <c r="D13" s="41" t="s">
        <v>27</v>
      </c>
      <c r="E13" s="11">
        <v>10</v>
      </c>
      <c r="F13" s="14">
        <v>4</v>
      </c>
      <c r="G13" s="14">
        <f>E13*F13</f>
        <v>40</v>
      </c>
      <c r="L13" s="1" t="str">
        <f>IF('Baza urządzeń'!A14="","",'Baza urządzeń'!A14)</f>
        <v>Włącznik oświetlenia</v>
      </c>
      <c r="M13" s="1">
        <f>IF('Baza urządzeń'!B14="","",'Baza urządzeń'!B14)</f>
        <v>0.34199999999999997</v>
      </c>
      <c r="N13" s="1">
        <f>IF('Baza urządzeń'!C14="","",'Baza urządzeń'!C14)</f>
        <v>6.8399999999999997E-3</v>
      </c>
      <c r="O13" s="1">
        <f>IF('Baza urządzeń'!D14="","",'Baza urządzeń'!D14)</f>
        <v>2.8229399999999998E-2</v>
      </c>
      <c r="P13" s="1">
        <f>IF('Baza urządzeń'!E14="","",'Baza urządzeń'!E14)</f>
        <v>3.0294000000000002E-3</v>
      </c>
      <c r="Q13" s="1">
        <f>IF('Baza urządzeń'!F14="","",'Baza urządzeń'!F14)</f>
        <v>7.1279999999999998E-4</v>
      </c>
      <c r="R13" s="1">
        <f>IF('Baza urządzeń'!G14="","",'Baza urządzeń'!G14)</f>
        <v>0</v>
      </c>
      <c r="S13" s="1">
        <f>IF('Baza urządzeń'!H14="","",'Baza urządzeń'!H14)</f>
        <v>0.09</v>
      </c>
    </row>
    <row r="14" spans="2:19" ht="26.25" customHeight="1" x14ac:dyDescent="0.2">
      <c r="B14" s="18" t="s">
        <v>28</v>
      </c>
      <c r="C14" s="41" t="s">
        <v>29</v>
      </c>
      <c r="D14" s="41"/>
      <c r="E14" s="11">
        <v>100</v>
      </c>
      <c r="F14" s="14">
        <v>3.8</v>
      </c>
      <c r="G14" s="14">
        <f>E14*F14</f>
        <v>380</v>
      </c>
      <c r="L14" s="1" t="str">
        <f>IF('Baza urządzeń'!A15="","",'Baza urządzeń'!A15)</f>
        <v>Gniazdo 1-fazowe</v>
      </c>
      <c r="M14" s="1">
        <f>IF('Baza urządzeń'!B15="","",'Baza urządzeń'!B15)</f>
        <v>0.30399999999999999</v>
      </c>
      <c r="N14" s="1">
        <f>IF('Baza urządzeń'!C15="","",'Baza urządzeń'!C15)</f>
        <v>6.0800000000000003E-3</v>
      </c>
      <c r="O14" s="1">
        <f>IF('Baza urządzeń'!D15="","",'Baza urządzeń'!D15)</f>
        <v>2.5092799999999998E-2</v>
      </c>
      <c r="P14" s="1">
        <f>IF('Baza urządzeń'!E15="","",'Baza urządzeń'!E15)</f>
        <v>2.6928000000000004E-3</v>
      </c>
      <c r="Q14" s="1">
        <f>IF('Baza urządzeń'!F15="","",'Baza urządzeń'!F15)</f>
        <v>6.3360000000000001E-4</v>
      </c>
      <c r="R14" s="1">
        <f>IF('Baza urządzeń'!G15="","",'Baza urządzeń'!G15)</f>
        <v>0</v>
      </c>
      <c r="S14" s="1">
        <f>IF('Baza urządzeń'!H15="","",'Baza urządzeń'!H15)</f>
        <v>0.08</v>
      </c>
    </row>
    <row r="15" spans="2:19" ht="39" customHeight="1" x14ac:dyDescent="0.2">
      <c r="B15" s="18" t="s">
        <v>30</v>
      </c>
      <c r="C15" s="41" t="s">
        <v>31</v>
      </c>
      <c r="D15" s="41"/>
      <c r="E15" s="11">
        <v>10</v>
      </c>
      <c r="F15" s="14">
        <v>4</v>
      </c>
      <c r="G15" s="14">
        <f>E15*F15</f>
        <v>40</v>
      </c>
      <c r="L15" s="1" t="str">
        <f>IF('Baza urządzeń'!A16="","",'Baza urządzeń'!A16)</f>
        <v>Gniazdo 3-fazowe</v>
      </c>
      <c r="M15" s="1">
        <f>IF('Baza urządzeń'!B16="","",'Baza urządzeń'!B16)</f>
        <v>1.3299999999999998</v>
      </c>
      <c r="N15" s="1">
        <f>IF('Baza urządzeń'!C16="","",'Baza urządzeń'!C16)</f>
        <v>2.6599999999999999E-2</v>
      </c>
      <c r="O15" s="1">
        <f>IF('Baza urządzeń'!D16="","",'Baza urządzeń'!D16)</f>
        <v>0.10978099999999999</v>
      </c>
      <c r="P15" s="1">
        <f>IF('Baza urządzeń'!E16="","",'Baza urządzeń'!E16)</f>
        <v>1.1781E-2</v>
      </c>
      <c r="Q15" s="1">
        <f>IF('Baza urządzeń'!F16="","",'Baza urządzeń'!F16)</f>
        <v>2.7719999999999997E-3</v>
      </c>
      <c r="R15" s="1">
        <f>IF('Baza urządzeń'!G16="","",'Baza urządzeń'!G16)</f>
        <v>0</v>
      </c>
      <c r="S15" s="1">
        <f>IF('Baza urządzeń'!H16="","",'Baza urządzeń'!H16)</f>
        <v>0.35</v>
      </c>
    </row>
    <row r="16" spans="2:19" ht="39" customHeight="1" x14ac:dyDescent="0.2">
      <c r="B16" s="18" t="s">
        <v>32</v>
      </c>
      <c r="C16" s="41" t="s">
        <v>33</v>
      </c>
      <c r="D16" s="41"/>
      <c r="E16" s="11">
        <v>100</v>
      </c>
      <c r="F16" s="14">
        <f>0.7*20+0.3*32</f>
        <v>23.6</v>
      </c>
      <c r="G16" s="14">
        <f>E16*F16</f>
        <v>2360</v>
      </c>
      <c r="L16" s="1" t="str">
        <f>IF('Baza urządzeń'!A17="","",'Baza urządzeń'!A17)</f>
        <v>Wyciąg powietrza</v>
      </c>
      <c r="M16" s="1">
        <f>IF('Baza urządzeń'!B17="","",'Baza urządzeń'!B17)</f>
        <v>5</v>
      </c>
      <c r="N16" s="1">
        <f>IF('Baza urządzeń'!C17="","",'Baza urządzeń'!C17)</f>
        <v>0.1</v>
      </c>
      <c r="O16" s="1">
        <f>IF('Baza urządzeń'!D17="","",'Baza urządzeń'!D17)</f>
        <v>0.39207500000000001</v>
      </c>
      <c r="P16" s="1">
        <f>IF('Baza urządzeń'!E17="","",'Baza urządzeń'!E17)</f>
        <v>4.2075000000000001E-2</v>
      </c>
      <c r="Q16" s="1">
        <f>IF('Baza urządzeń'!F17="","",'Baza urządzeń'!F17)</f>
        <v>9.8999999999999991E-3</v>
      </c>
      <c r="R16" s="1">
        <f>IF('Baza urządzeń'!G17="","",'Baza urządzeń'!G17)</f>
        <v>7.125</v>
      </c>
      <c r="S16" s="1">
        <f>IF('Baza urządzeń'!H17="","",'Baza urządzeń'!H17)</f>
        <v>1.25</v>
      </c>
    </row>
    <row r="17" spans="1:19" ht="39" customHeight="1" x14ac:dyDescent="0.2">
      <c r="B17" s="18" t="s">
        <v>34</v>
      </c>
      <c r="C17" s="41" t="s">
        <v>35</v>
      </c>
      <c r="D17" s="41"/>
      <c r="E17" s="11">
        <v>10</v>
      </c>
      <c r="F17" s="14">
        <f>0.2*18+0.8*4</f>
        <v>6.8000000000000007</v>
      </c>
      <c r="G17" s="14">
        <f>E17*F17</f>
        <v>68</v>
      </c>
      <c r="L17" s="1" t="str">
        <f>IF('Baza urządzeń'!A18="","",'Baza urządzeń'!A18)</f>
        <v/>
      </c>
      <c r="M17" s="1" t="str">
        <f>IF('Baza urządzeń'!B18="","",'Baza urządzeń'!B18)</f>
        <v/>
      </c>
      <c r="N17" s="1" t="str">
        <f>IF('Baza urządzeń'!C18="","",'Baza urządzeń'!C18)</f>
        <v/>
      </c>
      <c r="O17" s="1">
        <f>IF('Baza urządzeń'!D18="","",'Baza urządzeń'!D18)</f>
        <v>0</v>
      </c>
      <c r="P17" s="1">
        <f>IF('Baza urządzeń'!E18="","",'Baza urządzeń'!E18)</f>
        <v>0</v>
      </c>
      <c r="Q17" s="1">
        <f>IF('Baza urządzeń'!F18="","",'Baza urządzeń'!F18)</f>
        <v>0</v>
      </c>
      <c r="R17" s="1" t="str">
        <f>IF('Baza urządzeń'!G18="","",'Baza urządzeń'!G18)</f>
        <v/>
      </c>
      <c r="S17" s="1" t="str">
        <f>IF('Baza urządzeń'!H18="","",'Baza urządzeń'!H18)</f>
        <v/>
      </c>
    </row>
    <row r="18" spans="1:19" ht="25.5" x14ac:dyDescent="0.2">
      <c r="B18" s="42" t="s">
        <v>36</v>
      </c>
      <c r="C18" s="43" t="s">
        <v>37</v>
      </c>
      <c r="D18" s="43"/>
      <c r="E18" s="17" t="s">
        <v>38</v>
      </c>
      <c r="F18" s="17" t="s">
        <v>39</v>
      </c>
      <c r="G18" s="17" t="s">
        <v>24</v>
      </c>
      <c r="L18" s="1" t="str">
        <f>IF('Baza urządzeń'!A19="","",'Baza urządzeń'!A19)</f>
        <v>Okap do 600m3/min</v>
      </c>
      <c r="M18" s="1">
        <f>IF('Baza urządzeń'!B19="","",'Baza urządzeń'!B19)</f>
        <v>44</v>
      </c>
      <c r="N18" s="1">
        <f>IF('Baza urządzeń'!C19="","",'Baza urządzeń'!C19)</f>
        <v>0.88</v>
      </c>
      <c r="O18" s="1">
        <f>IF('Baza urządzeń'!D19="","",'Baza urządzeń'!D19)</f>
        <v>3.4502600000000001</v>
      </c>
      <c r="P18" s="1">
        <f>IF('Baza urządzeń'!E19="","",'Baza urządzeń'!E19)</f>
        <v>0.37026000000000003</v>
      </c>
      <c r="Q18" s="1">
        <f>IF('Baza urządzeń'!F19="","",'Baza urządzeń'!F19)</f>
        <v>8.7120000000000003E-2</v>
      </c>
      <c r="R18" s="1">
        <f>IF('Baza urządzeń'!G19="","",'Baza urządzeń'!G19)</f>
        <v>180</v>
      </c>
      <c r="S18" s="1">
        <f>IF('Baza urządzeń'!H19="","",'Baza urządzeń'!H19)</f>
        <v>11</v>
      </c>
    </row>
    <row r="19" spans="1:19" ht="15" x14ac:dyDescent="0.2">
      <c r="B19" s="42"/>
      <c r="C19" s="43" t="s">
        <v>40</v>
      </c>
      <c r="D19" s="43"/>
      <c r="E19" s="11">
        <v>10</v>
      </c>
      <c r="F19" s="14">
        <v>0.30000000000000004</v>
      </c>
      <c r="G19" s="14">
        <f>E19*F19</f>
        <v>3.0000000000000004</v>
      </c>
      <c r="L19" s="1" t="str">
        <f>IF('Baza urządzeń'!A20="","",'Baza urządzeń'!A20)</f>
        <v>Okap powyżej 600m3/min</v>
      </c>
      <c r="M19" s="1">
        <f>IF('Baza urządzeń'!B20="","",'Baza urządzeń'!B20)</f>
        <v>60</v>
      </c>
      <c r="N19" s="1">
        <f>IF('Baza urządzeń'!C20="","",'Baza urządzeń'!C20)</f>
        <v>1.2</v>
      </c>
      <c r="O19" s="1">
        <f>IF('Baza urządzeń'!D20="","",'Baza urządzeń'!D20)</f>
        <v>4.7049000000000003</v>
      </c>
      <c r="P19" s="1">
        <f>IF('Baza urządzeń'!E20="","",'Baza urządzeń'!E20)</f>
        <v>0.50490000000000002</v>
      </c>
      <c r="Q19" s="1">
        <f>IF('Baza urządzeń'!F20="","",'Baza urządzeń'!F20)</f>
        <v>0.1188</v>
      </c>
      <c r="R19" s="1">
        <f>IF('Baza urządzeń'!G20="","",'Baza urządzeń'!G20)</f>
        <v>360</v>
      </c>
      <c r="S19" s="1">
        <f>IF('Baza urządzeń'!H20="","",'Baza urządzeń'!H20)</f>
        <v>15</v>
      </c>
    </row>
    <row r="20" spans="1:19" ht="15" x14ac:dyDescent="0.2">
      <c r="B20" s="42"/>
      <c r="C20" s="43" t="s">
        <v>41</v>
      </c>
      <c r="D20" s="43"/>
      <c r="E20" s="11">
        <v>100</v>
      </c>
      <c r="F20" s="14">
        <v>2.2000000000000002</v>
      </c>
      <c r="G20" s="14">
        <f>E20*F20</f>
        <v>220.00000000000003</v>
      </c>
      <c r="L20" s="1" t="str">
        <f>IF('Baza urządzeń'!A21="","",'Baza urządzeń'!A21)</f>
        <v>Piekarnik 60cm</v>
      </c>
      <c r="M20" s="1">
        <f>IF('Baza urządzeń'!B21="","",'Baza urządzeń'!B21)</f>
        <v>172</v>
      </c>
      <c r="N20" s="1">
        <f>IF('Baza urządzeń'!C21="","",'Baza urządzeń'!C21)</f>
        <v>3.44</v>
      </c>
      <c r="O20" s="1">
        <f>IF('Baza urządzeń'!D21="","",'Baza urządzeń'!D21)</f>
        <v>13.48738</v>
      </c>
      <c r="P20" s="1">
        <f>IF('Baza urządzeń'!E21="","",'Baza urządzeń'!E21)</f>
        <v>1.4473800000000001</v>
      </c>
      <c r="Q20" s="1">
        <f>IF('Baza urządzeń'!F21="","",'Baza urządzeń'!F21)</f>
        <v>0.34055999999999997</v>
      </c>
      <c r="R20" s="1">
        <f>IF('Baza urządzeń'!G21="","",'Baza urządzeń'!G21)</f>
        <v>760.00000000000011</v>
      </c>
      <c r="S20" s="1">
        <f>IF('Baza urządzeń'!H21="","",'Baza urządzeń'!H21)</f>
        <v>43</v>
      </c>
    </row>
    <row r="21" spans="1:19" ht="15" x14ac:dyDescent="0.2">
      <c r="B21" s="42"/>
      <c r="C21" s="43" t="s">
        <v>42</v>
      </c>
      <c r="D21" s="43"/>
      <c r="E21" s="11">
        <v>10</v>
      </c>
      <c r="F21" s="14">
        <v>1.1000000000000001</v>
      </c>
      <c r="G21" s="14">
        <f>E21*F21</f>
        <v>11</v>
      </c>
      <c r="L21" s="1" t="str">
        <f>IF('Baza urządzeń'!A22="","",'Baza urządzeń'!A22)</f>
        <v>Kuchenka mikrofalowa</v>
      </c>
      <c r="M21" s="1">
        <f>IF('Baza urządzeń'!B22="","",'Baza urządzeń'!B22)</f>
        <v>38</v>
      </c>
      <c r="N21" s="1">
        <f>IF('Baza urządzeń'!C22="","",'Baza urządzeń'!C22)</f>
        <v>0.76</v>
      </c>
      <c r="O21" s="1">
        <f>IF('Baza urządzeń'!D22="","",'Baza urządzeń'!D22)</f>
        <v>2.9797699999999998</v>
      </c>
      <c r="P21" s="1">
        <f>IF('Baza urządzeń'!E22="","",'Baza urządzeń'!E22)</f>
        <v>0.31977</v>
      </c>
      <c r="Q21" s="1">
        <f>IF('Baza urządzeń'!F22="","",'Baza urządzeń'!F22)</f>
        <v>7.5240000000000001E-2</v>
      </c>
      <c r="R21" s="1">
        <f>IF('Baza urządzeń'!G22="","",'Baza urządzeń'!G22)</f>
        <v>100</v>
      </c>
      <c r="S21" s="1">
        <f>IF('Baza urządzeń'!H22="","",'Baza urządzeń'!H22)</f>
        <v>9.5</v>
      </c>
    </row>
    <row r="22" spans="1:19" ht="15" x14ac:dyDescent="0.2">
      <c r="B22" s="42"/>
      <c r="C22" s="43" t="s">
        <v>43</v>
      </c>
      <c r="D22" s="43"/>
      <c r="E22" s="11">
        <v>100</v>
      </c>
      <c r="F22" s="14">
        <v>1.4</v>
      </c>
      <c r="G22" s="14">
        <f>E22*F22</f>
        <v>140</v>
      </c>
      <c r="L22" s="1" t="str">
        <f>IF('Baza urządzeń'!A23="","",'Baza urządzeń'!A23)</f>
        <v>Zmywarka do naczyń</v>
      </c>
      <c r="M22" s="1">
        <f>IF('Baza urządzeń'!B23="","",'Baza urządzeń'!B23)</f>
        <v>160</v>
      </c>
      <c r="N22" s="1">
        <f>IF('Baza urządzeń'!C23="","",'Baza urządzeń'!C23)</f>
        <v>3.2</v>
      </c>
      <c r="O22" s="1">
        <f>IF('Baza urządzeń'!D23="","",'Baza urządzeń'!D23)</f>
        <v>12.5464</v>
      </c>
      <c r="P22" s="1">
        <f>IF('Baza urządzeń'!E23="","",'Baza urządzeń'!E23)</f>
        <v>1.3464</v>
      </c>
      <c r="Q22" s="1">
        <f>IF('Baza urządzeń'!F23="","",'Baza urządzeń'!F23)</f>
        <v>0.31679999999999997</v>
      </c>
      <c r="R22" s="1">
        <f>IF('Baza urządzeń'!G23="","",'Baza urządzeń'!G23)</f>
        <v>950.00000000000011</v>
      </c>
      <c r="S22" s="1">
        <f>IF('Baza urządzeń'!H23="","",'Baza urządzeń'!H23)</f>
        <v>40</v>
      </c>
    </row>
    <row r="23" spans="1:19" x14ac:dyDescent="0.2">
      <c r="L23" s="1" t="str">
        <f>IF('Baza urządzeń'!A24="","",'Baza urządzeń'!A24)</f>
        <v>Pralka</v>
      </c>
      <c r="M23" s="1">
        <f>IF('Baza urządzeń'!B24="","",'Baza urządzeń'!B24)</f>
        <v>200</v>
      </c>
      <c r="N23" s="1">
        <f>IF('Baza urządzeń'!C24="","",'Baza urządzeń'!C24)</f>
        <v>4</v>
      </c>
      <c r="O23" s="1">
        <f>IF('Baza urządzeń'!D24="","",'Baza urządzeń'!D24)</f>
        <v>15.683</v>
      </c>
      <c r="P23" s="1">
        <f>IF('Baza urządzeń'!E24="","",'Baza urządzeń'!E24)</f>
        <v>1.6830000000000001</v>
      </c>
      <c r="Q23" s="1">
        <f>IF('Baza urządzeń'!F24="","",'Baza urządzeń'!F24)</f>
        <v>0.39600000000000002</v>
      </c>
      <c r="R23" s="1">
        <f>IF('Baza urządzeń'!G24="","",'Baza urządzeń'!G24)</f>
        <v>219.45</v>
      </c>
      <c r="S23" s="1">
        <f>IF('Baza urządzeń'!H24="","",'Baza urządzeń'!H24)</f>
        <v>50</v>
      </c>
    </row>
    <row r="24" spans="1:19" ht="19.5" x14ac:dyDescent="0.3">
      <c r="B24" s="7" t="s">
        <v>44</v>
      </c>
      <c r="C24" s="7"/>
      <c r="D24" s="7"/>
      <c r="E24" s="7"/>
      <c r="F24" s="7"/>
      <c r="G24" s="7"/>
      <c r="L24" s="1" t="str">
        <f>IF('Baza urządzeń'!A25="","",'Baza urządzeń'!A25)</f>
        <v>Suszarka mechaniczna</v>
      </c>
      <c r="M24" s="1">
        <f>IF('Baza urządzeń'!B25="","",'Baza urządzeń'!B25)</f>
        <v>180</v>
      </c>
      <c r="N24" s="1">
        <f>IF('Baza urządzeń'!C25="","",'Baza urządzeń'!C25)</f>
        <v>3.6</v>
      </c>
      <c r="O24" s="1">
        <f>IF('Baza urządzeń'!D25="","",'Baza urządzeń'!D25)</f>
        <v>14.114699999999999</v>
      </c>
      <c r="P24" s="1">
        <f>IF('Baza urządzeń'!E25="","",'Baza urządzeń'!E25)</f>
        <v>1.5147000000000002</v>
      </c>
      <c r="Q24" s="1">
        <f>IF('Baza urządzeń'!F25="","",'Baza urządzeń'!F25)</f>
        <v>0.35639999999999999</v>
      </c>
      <c r="R24" s="1">
        <f>IF('Baza urządzeń'!G25="","",'Baza urządzeń'!G25)</f>
        <v>532</v>
      </c>
      <c r="S24" s="1">
        <f>IF('Baza urządzeń'!H25="","",'Baza urządzeń'!H25)</f>
        <v>45</v>
      </c>
    </row>
    <row r="25" spans="1:19" x14ac:dyDescent="0.2">
      <c r="L25" s="1" t="str">
        <f>IF('Baza urządzeń'!A26="","",'Baza urządzeń'!A26)</f>
        <v>Płyta gazowa 4 palników</v>
      </c>
      <c r="M25" s="1">
        <f>IF('Baza urządzeń'!B26="","",'Baza urządzeń'!B26)</f>
        <v>38</v>
      </c>
      <c r="N25" s="1">
        <f>IF('Baza urządzeń'!C26="","",'Baza urządzeń'!C26)</f>
        <v>0.76</v>
      </c>
      <c r="O25" s="1">
        <f>IF('Baza urządzeń'!D26="","",'Baza urządzeń'!D26)</f>
        <v>2.9797699999999998</v>
      </c>
      <c r="P25" s="1">
        <f>IF('Baza urządzeń'!E26="","",'Baza urządzeń'!E26)</f>
        <v>0.31977</v>
      </c>
      <c r="Q25" s="1">
        <f>IF('Baza urządzeń'!F26="","",'Baza urządzeń'!F26)</f>
        <v>7.5240000000000001E-2</v>
      </c>
      <c r="R25" s="1">
        <f>IF('Baza urządzeń'!G26="","",'Baza urządzeń'!G26)</f>
        <v>5.0000000000000009</v>
      </c>
      <c r="S25" s="1">
        <f>IF('Baza urządzeń'!H26="","",'Baza urządzeń'!H26)</f>
        <v>9.5</v>
      </c>
    </row>
    <row r="26" spans="1:19" ht="38.25" customHeight="1" x14ac:dyDescent="0.2">
      <c r="B26" s="44" t="s">
        <v>2</v>
      </c>
      <c r="C26" s="44"/>
      <c r="D26" s="8" t="s">
        <v>45</v>
      </c>
      <c r="E26" s="8" t="s">
        <v>46</v>
      </c>
      <c r="F26" s="8" t="s">
        <v>47</v>
      </c>
      <c r="G26" s="8" t="s">
        <v>48</v>
      </c>
      <c r="H26" s="8" t="s">
        <v>5</v>
      </c>
      <c r="I26" s="8" t="s">
        <v>49</v>
      </c>
      <c r="L26" s="1" t="str">
        <f>IF('Baza urządzeń'!A27="","",'Baza urządzeń'!A27)</f>
        <v>Płyta gazowa 6 palników</v>
      </c>
      <c r="M26" s="1">
        <f>IF('Baza urządzeń'!B27="","",'Baza urządzeń'!B27)</f>
        <v>50</v>
      </c>
      <c r="N26" s="1">
        <f>IF('Baza urządzeń'!C27="","",'Baza urządzeń'!C27)</f>
        <v>1</v>
      </c>
      <c r="O26" s="1">
        <f>IF('Baza urządzeń'!D27="","",'Baza urządzeń'!D27)</f>
        <v>3.92075</v>
      </c>
      <c r="P26" s="1">
        <f>IF('Baza urządzeń'!E27="","",'Baza urządzeń'!E27)</f>
        <v>0.42075000000000001</v>
      </c>
      <c r="Q26" s="1">
        <f>IF('Baza urządzeń'!F27="","",'Baza urządzeń'!F27)</f>
        <v>9.9000000000000005E-2</v>
      </c>
      <c r="R26" s="1">
        <f>IF('Baza urządzeń'!G27="","",'Baza urządzeń'!G27)</f>
        <v>7.5000000000000018</v>
      </c>
      <c r="S26" s="1">
        <f>IF('Baza urządzeń'!H27="","",'Baza urządzeń'!H27)</f>
        <v>12.5</v>
      </c>
    </row>
    <row r="27" spans="1:19" ht="15" x14ac:dyDescent="0.25">
      <c r="A27" s="1">
        <v>1</v>
      </c>
      <c r="B27" s="45" t="s">
        <v>76</v>
      </c>
      <c r="C27" s="45"/>
      <c r="D27" s="19">
        <v>5</v>
      </c>
      <c r="E27" s="20">
        <f>IFERROR(D27*INDEX(M:M,MATCH(B27,L:L,0)),"")</f>
        <v>66.5</v>
      </c>
      <c r="F27" s="20">
        <f>IFERROR(D27*INDEX(N:N,MATCH(B27,L:L,0)),"")</f>
        <v>1.3299999999999998</v>
      </c>
      <c r="G27" s="21" t="s">
        <v>12</v>
      </c>
      <c r="H27" s="20">
        <f>IFERROR(D27*IF(G27="PRCh",INDEX(O:O,MATCH(B27,L:L,0)),IF(G27="EU",INDEX(P:P,MATCH(B27,L:L,0)),IF(G27="Mazowieckie",INDEX(Q:Q,MATCH(B27,L:L,0)),""))),"")</f>
        <v>5.4890499999999998</v>
      </c>
      <c r="I27" s="20">
        <f>IFERROR(D27*INDEX(R:R,MATCH(B27,L:L,0)),"")</f>
        <v>1425.0000000000002</v>
      </c>
      <c r="L27" s="1" t="str">
        <f>IF('Baza urządzeń'!A28="","",'Baza urządzeń'!A28)</f>
        <v>Dystrybutor wody niski</v>
      </c>
      <c r="M27" s="1">
        <f>IF('Baza urządzeń'!B28="","",'Baza urządzeń'!B28)</f>
        <v>15.2</v>
      </c>
      <c r="N27" s="1">
        <f>IF('Baza urządzeń'!C28="","",'Baza urządzeń'!C28)</f>
        <v>0.30399999999999999</v>
      </c>
      <c r="O27" s="1">
        <f>IF('Baza urządzeń'!D28="","",'Baza urządzeń'!D28)</f>
        <v>1.25464</v>
      </c>
      <c r="P27" s="1">
        <f>IF('Baza urządzeń'!E28="","",'Baza urządzeń'!E28)</f>
        <v>0.13464000000000001</v>
      </c>
      <c r="Q27" s="1">
        <f>IF('Baza urządzeń'!F28="","",'Baza urządzeń'!F28)</f>
        <v>3.168E-2</v>
      </c>
      <c r="R27" s="1">
        <f>IF('Baza urządzeń'!G28="","",'Baza urządzeń'!G28)</f>
        <v>171</v>
      </c>
      <c r="S27" s="1">
        <f>IF('Baza urządzeń'!H28="","",'Baza urządzeń'!H28)</f>
        <v>4</v>
      </c>
    </row>
    <row r="28" spans="1:19" ht="15" x14ac:dyDescent="0.25">
      <c r="A28" s="1">
        <v>2</v>
      </c>
      <c r="B28" s="45" t="s">
        <v>51</v>
      </c>
      <c r="C28" s="45"/>
      <c r="D28" s="19">
        <v>10</v>
      </c>
      <c r="E28" s="20">
        <f t="shared" ref="E28:E91" si="0">IFERROR(D28*INDEX(M:M,MATCH(B28,L:L,0)),"")</f>
        <v>34.96</v>
      </c>
      <c r="F28" s="20">
        <f t="shared" ref="F28:F91" si="1">IFERROR(D28*INDEX(N:N,MATCH(B28,L:L,0)),"")</f>
        <v>0.69919999999999993</v>
      </c>
      <c r="G28" s="21" t="s">
        <v>14</v>
      </c>
      <c r="H28" s="20">
        <f t="shared" ref="H28:H91" si="2">IFERROR(D28*IF(G28="PRCh",INDEX(O:O,MATCH(B28,L:L,0)),IF(G28="EU",INDEX(P:P,MATCH(B28,L:L,0)),IF(G28="Mazowieckie",INDEX(Q:Q,MATCH(B28,L:L,0)),""))),"")</f>
        <v>7.2863999999999998E-2</v>
      </c>
      <c r="I28" s="20">
        <f t="shared" ref="I28:I91" si="3">IFERROR(D28*INDEX(R:R,MATCH(B28,L:L,0)),"")</f>
        <v>0</v>
      </c>
      <c r="L28" s="1" t="str">
        <f>IF('Baza urządzeń'!A29="","",'Baza urządzeń'!A29)</f>
        <v>Dystrybutor wody wysoki</v>
      </c>
      <c r="M28" s="1">
        <f>IF('Baza urządzeń'!B29="","",'Baza urządzeń'!B29)</f>
        <v>95</v>
      </c>
      <c r="N28" s="1">
        <f>IF('Baza urządzeń'!C29="","",'Baza urządzeń'!C29)</f>
        <v>1.9</v>
      </c>
      <c r="O28" s="1">
        <f>IF('Baza urządzeń'!D29="","",'Baza urządzeń'!D29)</f>
        <v>7.8414999999999999</v>
      </c>
      <c r="P28" s="1">
        <f>IF('Baza urządzeń'!E29="","",'Baza urządzeń'!E29)</f>
        <v>0.84150000000000003</v>
      </c>
      <c r="Q28" s="1">
        <f>IF('Baza urządzeń'!F29="","",'Baza urządzeń'!F29)</f>
        <v>0.19800000000000001</v>
      </c>
      <c r="R28" s="1">
        <f>IF('Baza urządzeń'!G29="","",'Baza urządzeń'!G29)</f>
        <v>171</v>
      </c>
      <c r="S28" s="1">
        <f>IF('Baza urządzeń'!H29="","",'Baza urządzeń'!H29)</f>
        <v>25</v>
      </c>
    </row>
    <row r="29" spans="1:19" ht="15" x14ac:dyDescent="0.25">
      <c r="A29" s="1">
        <v>3</v>
      </c>
      <c r="B29" s="45" t="s">
        <v>64</v>
      </c>
      <c r="C29" s="45"/>
      <c r="D29" s="19">
        <v>20</v>
      </c>
      <c r="E29" s="20">
        <f t="shared" si="0"/>
        <v>6.84</v>
      </c>
      <c r="F29" s="20">
        <f t="shared" si="1"/>
        <v>0.1368</v>
      </c>
      <c r="G29" s="21" t="s">
        <v>13</v>
      </c>
      <c r="H29" s="20">
        <f t="shared" si="2"/>
        <v>6.0588000000000003E-2</v>
      </c>
      <c r="I29" s="20">
        <f t="shared" si="3"/>
        <v>0</v>
      </c>
      <c r="L29" s="1" t="str">
        <f>IF('Baza urządzeń'!A30="","",'Baza urządzeń'!A30)</f>
        <v>Ekspres do kawy</v>
      </c>
      <c r="M29" s="1">
        <f>IF('Baza urządzeń'!B30="","",'Baza urządzeń'!B30)</f>
        <v>13.3</v>
      </c>
      <c r="N29" s="1">
        <f>IF('Baza urządzeń'!C30="","",'Baza urządzeń'!C30)</f>
        <v>0.26599999999999996</v>
      </c>
      <c r="O29" s="1">
        <f>IF('Baza urządzeń'!D30="","",'Baza urządzeń'!D30)</f>
        <v>1.09781</v>
      </c>
      <c r="P29" s="1">
        <f>IF('Baza urządzeń'!E30="","",'Baza urządzeń'!E30)</f>
        <v>0.11781000000000001</v>
      </c>
      <c r="Q29" s="1">
        <f>IF('Baza urządzeń'!F30="","",'Baza urządzeń'!F30)</f>
        <v>2.7720000000000002E-2</v>
      </c>
      <c r="R29" s="1">
        <f>IF('Baza urządzeń'!G30="","",'Baza urządzeń'!G30)</f>
        <v>285.00000000000006</v>
      </c>
      <c r="S29" s="1">
        <f>IF('Baza urządzeń'!H30="","",'Baza urządzeń'!H30)</f>
        <v>3.5</v>
      </c>
    </row>
    <row r="30" spans="1:19" ht="15" x14ac:dyDescent="0.25">
      <c r="A30" s="1">
        <v>4</v>
      </c>
      <c r="B30" s="45" t="s">
        <v>55</v>
      </c>
      <c r="C30" s="45"/>
      <c r="D30" s="19">
        <v>20</v>
      </c>
      <c r="E30" s="20">
        <f t="shared" si="0"/>
        <v>334.6</v>
      </c>
      <c r="F30" s="20">
        <f t="shared" si="1"/>
        <v>6.6920000000000002</v>
      </c>
      <c r="G30" s="21" t="s">
        <v>14</v>
      </c>
      <c r="H30" s="20">
        <f t="shared" si="2"/>
        <v>0.66211200000000003</v>
      </c>
      <c r="I30" s="20">
        <f t="shared" si="3"/>
        <v>2736.0000000000009</v>
      </c>
      <c r="L30" s="1" t="str">
        <f>IF('Baza urządzeń'!A31="","",'Baza urządzeń'!A31)</f>
        <v>Inne małe AGD</v>
      </c>
      <c r="M30" s="1">
        <f>IF('Baza urządzeń'!B31="","",'Baza urządzeń'!B31)</f>
        <v>11.399999999999999</v>
      </c>
      <c r="N30" s="1">
        <f>IF('Baza urządzeń'!C31="","",'Baza urządzeń'!C31)</f>
        <v>0.22799999999999998</v>
      </c>
      <c r="O30" s="1">
        <f>IF('Baza urządzeń'!D31="","",'Baza urządzeń'!D31)</f>
        <v>0.94097999999999993</v>
      </c>
      <c r="P30" s="1">
        <f>IF('Baza urządzeń'!E31="","",'Baza urządzeń'!E31)</f>
        <v>0.10098000000000001</v>
      </c>
      <c r="Q30" s="1">
        <f>IF('Baza urządzeń'!F31="","",'Baza urządzeń'!F31)</f>
        <v>2.376E-2</v>
      </c>
      <c r="R30" s="1">
        <f>IF('Baza urządzeń'!G31="","",'Baza urządzeń'!G31)</f>
        <v>33.250000000000007</v>
      </c>
      <c r="S30" s="1">
        <f>IF('Baza urządzeń'!H31="","",'Baza urządzeń'!H31)</f>
        <v>3</v>
      </c>
    </row>
    <row r="31" spans="1:19" ht="15" x14ac:dyDescent="0.25">
      <c r="A31" s="1">
        <v>5</v>
      </c>
      <c r="B31" s="45" t="s">
        <v>53</v>
      </c>
      <c r="C31" s="45"/>
      <c r="D31" s="19">
        <v>5</v>
      </c>
      <c r="E31" s="20">
        <f t="shared" si="0"/>
        <v>475</v>
      </c>
      <c r="F31" s="20">
        <f t="shared" si="1"/>
        <v>9.5</v>
      </c>
      <c r="G31" s="21" t="s">
        <v>12</v>
      </c>
      <c r="H31" s="20">
        <f t="shared" si="2"/>
        <v>39.207499999999996</v>
      </c>
      <c r="I31" s="20">
        <f t="shared" si="3"/>
        <v>855</v>
      </c>
      <c r="L31" s="1" t="str">
        <f>IF('Baza urządzeń'!A32="","",'Baza urządzeń'!A32)</f>
        <v>Chłodziarka przemysłowa 1 komora</v>
      </c>
      <c r="M31" s="1">
        <f>IF('Baza urządzeń'!B32="","",'Baza urządzeń'!B32)</f>
        <v>427</v>
      </c>
      <c r="N31" s="1">
        <f>IF('Baza urządzeń'!C32="","",'Baza urządzeń'!C32)</f>
        <v>27.755000000000003</v>
      </c>
      <c r="O31" s="1">
        <f>IF('Baza urządzeń'!D32="","",'Baza urządzeń'!D32)</f>
        <v>21.956199999999999</v>
      </c>
      <c r="P31" s="1">
        <f>IF('Baza urządzeń'!E32="","",'Baza urządzeń'!E32)</f>
        <v>2.3562000000000003</v>
      </c>
      <c r="Q31" s="1">
        <f>IF('Baza urządzeń'!F32="","",'Baza urządzeń'!F32)</f>
        <v>0.5544</v>
      </c>
      <c r="R31" s="1">
        <f>IF('Baza urządzeń'!G32="","",'Baza urządzeń'!G32)</f>
        <v>120</v>
      </c>
      <c r="S31" s="1">
        <f>IF('Baza urządzeń'!H32="","",'Baza urządzeń'!H32)</f>
        <v>70</v>
      </c>
    </row>
    <row r="32" spans="1:19" ht="15" x14ac:dyDescent="0.25">
      <c r="A32" s="1">
        <v>6</v>
      </c>
      <c r="B32" s="45" t="s">
        <v>81</v>
      </c>
      <c r="C32" s="45"/>
      <c r="D32" s="19">
        <v>1</v>
      </c>
      <c r="E32" s="20">
        <f t="shared" si="0"/>
        <v>538</v>
      </c>
      <c r="F32" s="20">
        <f t="shared" si="1"/>
        <v>34.970000000000006</v>
      </c>
      <c r="G32" s="21" t="s">
        <v>13</v>
      </c>
      <c r="H32" s="20">
        <f t="shared" si="2"/>
        <v>2.6591400000000003</v>
      </c>
      <c r="I32" s="20">
        <f t="shared" si="3"/>
        <v>320</v>
      </c>
      <c r="L32" s="1" t="str">
        <f>IF('Baza urządzeń'!A33="","",'Baza urządzeń'!A33)</f>
        <v>Chłodziarka przemysłowa 2 komora</v>
      </c>
      <c r="M32" s="1">
        <f>IF('Baza urządzeń'!B33="","",'Baza urządzeń'!B33)</f>
        <v>570</v>
      </c>
      <c r="N32" s="1">
        <f>IF('Baza urządzeń'!C33="","",'Baza urządzeń'!C33)</f>
        <v>37.050000000000004</v>
      </c>
      <c r="O32" s="1">
        <f>IF('Baza urządzeń'!D33="","",'Baza urządzeń'!D33)</f>
        <v>29.48404</v>
      </c>
      <c r="P32" s="1">
        <f>IF('Baza urządzeń'!E33="","",'Baza urządzeń'!E33)</f>
        <v>3.1640400000000004</v>
      </c>
      <c r="Q32" s="1">
        <f>IF('Baza urządzeń'!F33="","",'Baza urządzeń'!F33)</f>
        <v>0.74448000000000003</v>
      </c>
      <c r="R32" s="1">
        <f>IF('Baza urządzeń'!G33="","",'Baza urządzeń'!G33)</f>
        <v>240</v>
      </c>
      <c r="S32" s="1">
        <f>IF('Baza urządzeń'!H33="","",'Baza urządzeń'!H33)</f>
        <v>94</v>
      </c>
    </row>
    <row r="33" spans="1:19" ht="15" x14ac:dyDescent="0.25">
      <c r="A33" s="1">
        <v>7</v>
      </c>
      <c r="B33" s="45" t="s">
        <v>112</v>
      </c>
      <c r="C33" s="45"/>
      <c r="D33" s="19">
        <v>2</v>
      </c>
      <c r="E33" s="20">
        <f t="shared" si="0"/>
        <v>480</v>
      </c>
      <c r="F33" s="20">
        <f t="shared" si="1"/>
        <v>24</v>
      </c>
      <c r="G33" s="21" t="s">
        <v>12</v>
      </c>
      <c r="H33" s="20">
        <f t="shared" si="2"/>
        <v>7.5278399999999994</v>
      </c>
      <c r="I33" s="20">
        <f t="shared" si="3"/>
        <v>1140.0000000000005</v>
      </c>
      <c r="L33" s="1" t="str">
        <f>IF('Baza urządzeń'!A34="","",'Baza urządzeń'!A34)</f>
        <v>Chłodziarka przemysłowa 3 komora</v>
      </c>
      <c r="M33" s="1">
        <f>IF('Baza urządzeń'!B34="","",'Baza urządzeń'!B34)</f>
        <v>760</v>
      </c>
      <c r="N33" s="1">
        <f>IF('Baza urządzeń'!C34="","",'Baza urządzeń'!C34)</f>
        <v>49.400000000000006</v>
      </c>
      <c r="O33" s="1">
        <f>IF('Baza urządzeń'!D34="","",'Baza urządzeń'!D34)</f>
        <v>39.521160000000002</v>
      </c>
      <c r="P33" s="1">
        <f>IF('Baza urządzeń'!E34="","",'Baza urządzeń'!E34)</f>
        <v>4.2411600000000007</v>
      </c>
      <c r="Q33" s="1">
        <f>IF('Baza urządzeń'!F34="","",'Baza urządzeń'!F34)</f>
        <v>0.99792000000000003</v>
      </c>
      <c r="R33" s="1">
        <f>IF('Baza urządzeń'!G34="","",'Baza urządzeń'!G34)</f>
        <v>360</v>
      </c>
      <c r="S33" s="1">
        <f>IF('Baza urządzeń'!H34="","",'Baza urządzeń'!H34)</f>
        <v>126</v>
      </c>
    </row>
    <row r="34" spans="1:19" ht="15" x14ac:dyDescent="0.25">
      <c r="A34" s="1">
        <v>8</v>
      </c>
      <c r="B34" s="45"/>
      <c r="C34" s="45"/>
      <c r="D34" s="19"/>
      <c r="E34" s="20" t="str">
        <f t="shared" si="0"/>
        <v/>
      </c>
      <c r="F34" s="20" t="str">
        <f t="shared" si="1"/>
        <v/>
      </c>
      <c r="G34" s="21"/>
      <c r="H34" s="20" t="str">
        <f t="shared" si="2"/>
        <v/>
      </c>
      <c r="I34" s="20" t="str">
        <f t="shared" si="3"/>
        <v/>
      </c>
      <c r="L34" s="1" t="str">
        <f>IF('Baza urządzeń'!A35="","",'Baza urządzeń'!A35)</f>
        <v>Chłodziarko-zamrażarka do 150l</v>
      </c>
      <c r="M34" s="1">
        <f>IF('Baza urządzeń'!B35="","",'Baza urządzeń'!B35)</f>
        <v>443</v>
      </c>
      <c r="N34" s="1">
        <f>IF('Baza urządzeń'!C35="","",'Baza urządzeń'!C35)</f>
        <v>28.795000000000002</v>
      </c>
      <c r="O34" s="1">
        <f>IF('Baza urządzeń'!D35="","",'Baza urządzeń'!D35)</f>
        <v>20.387899999999998</v>
      </c>
      <c r="P34" s="1">
        <f>IF('Baza urządzeń'!E35="","",'Baza urządzeń'!E35)</f>
        <v>2.1879</v>
      </c>
      <c r="Q34" s="1">
        <f>IF('Baza urządzeń'!F35="","",'Baza urządzeń'!F35)</f>
        <v>0.51480000000000004</v>
      </c>
      <c r="R34" s="1">
        <f>IF('Baza urządzeń'!G35="","",'Baza urządzeń'!G35)</f>
        <v>215</v>
      </c>
      <c r="S34" s="1">
        <f>IF('Baza urządzeń'!H35="","",'Baza urządzeń'!H35)</f>
        <v>65</v>
      </c>
    </row>
    <row r="35" spans="1:19" ht="15" x14ac:dyDescent="0.25">
      <c r="A35" s="1">
        <v>9</v>
      </c>
      <c r="B35" s="45"/>
      <c r="C35" s="45"/>
      <c r="D35" s="19"/>
      <c r="E35" s="20" t="str">
        <f t="shared" si="0"/>
        <v/>
      </c>
      <c r="F35" s="20" t="str">
        <f t="shared" si="1"/>
        <v/>
      </c>
      <c r="G35" s="21"/>
      <c r="H35" s="20" t="str">
        <f t="shared" si="2"/>
        <v/>
      </c>
      <c r="I35" s="20" t="str">
        <f t="shared" si="3"/>
        <v/>
      </c>
      <c r="L35" s="1" t="str">
        <f>IF('Baza urządzeń'!A36="","",'Baza urządzeń'!A36)</f>
        <v>Chłodziarko-zamrażarka do 250l</v>
      </c>
      <c r="M35" s="1">
        <f>IF('Baza urządzeń'!B36="","",'Baza urządzeń'!B36)</f>
        <v>538</v>
      </c>
      <c r="N35" s="1">
        <f>IF('Baza urządzeń'!C36="","",'Baza urządzeń'!C36)</f>
        <v>34.970000000000006</v>
      </c>
      <c r="O35" s="1">
        <f>IF('Baza urządzeń'!D36="","",'Baza urządzeń'!D36)</f>
        <v>24.779139999999998</v>
      </c>
      <c r="P35" s="1">
        <f>IF('Baza urządzeń'!E36="","",'Baza urządzeń'!E36)</f>
        <v>2.6591400000000003</v>
      </c>
      <c r="Q35" s="1">
        <f>IF('Baza urządzeń'!F36="","",'Baza urządzeń'!F36)</f>
        <v>0.62568000000000001</v>
      </c>
      <c r="R35" s="1">
        <f>IF('Baza urządzeń'!G36="","",'Baza urządzeń'!G36)</f>
        <v>320</v>
      </c>
      <c r="S35" s="1">
        <f>IF('Baza urządzeń'!H36="","",'Baza urządzeń'!H36)</f>
        <v>79</v>
      </c>
    </row>
    <row r="36" spans="1:19" ht="15" x14ac:dyDescent="0.25">
      <c r="A36" s="1">
        <v>10</v>
      </c>
      <c r="B36" s="45"/>
      <c r="C36" s="45"/>
      <c r="D36" s="19"/>
      <c r="E36" s="20" t="str">
        <f t="shared" si="0"/>
        <v/>
      </c>
      <c r="F36" s="20" t="str">
        <f t="shared" si="1"/>
        <v/>
      </c>
      <c r="G36" s="21"/>
      <c r="H36" s="20" t="str">
        <f t="shared" si="2"/>
        <v/>
      </c>
      <c r="I36" s="20" t="str">
        <f t="shared" si="3"/>
        <v/>
      </c>
      <c r="L36" s="1" t="str">
        <f>IF('Baza urządzeń'!A37="","",'Baza urządzeń'!A37)</f>
        <v/>
      </c>
      <c r="M36" s="1" t="str">
        <f>IF('Baza urządzeń'!B37="","",'Baza urządzeń'!B37)</f>
        <v/>
      </c>
      <c r="N36" s="1" t="str">
        <f>IF('Baza urządzeń'!C37="","",'Baza urządzeń'!C37)</f>
        <v/>
      </c>
      <c r="O36" s="1">
        <f>IF('Baza urządzeń'!D37="","",'Baza urządzeń'!D37)</f>
        <v>0</v>
      </c>
      <c r="P36" s="1">
        <f>IF('Baza urządzeń'!E37="","",'Baza urządzeń'!E37)</f>
        <v>0</v>
      </c>
      <c r="Q36" s="1">
        <f>IF('Baza urządzeń'!F37="","",'Baza urządzeń'!F37)</f>
        <v>0</v>
      </c>
      <c r="R36" s="1" t="str">
        <f>IF('Baza urządzeń'!G37="","",'Baza urządzeń'!G37)</f>
        <v/>
      </c>
      <c r="S36" s="1" t="str">
        <f>IF('Baza urządzeń'!H37="","",'Baza urządzeń'!H37)</f>
        <v/>
      </c>
    </row>
    <row r="37" spans="1:19" ht="15" x14ac:dyDescent="0.25">
      <c r="A37" s="1">
        <v>11</v>
      </c>
      <c r="B37" s="45"/>
      <c r="C37" s="45"/>
      <c r="D37" s="19"/>
      <c r="E37" s="20" t="str">
        <f t="shared" si="0"/>
        <v/>
      </c>
      <c r="F37" s="20" t="str">
        <f t="shared" si="1"/>
        <v/>
      </c>
      <c r="G37" s="21"/>
      <c r="H37" s="20" t="str">
        <f t="shared" si="2"/>
        <v/>
      </c>
      <c r="I37" s="20" t="str">
        <f t="shared" si="3"/>
        <v/>
      </c>
      <c r="L37" s="1" t="str">
        <f>IF('Baza urządzeń'!A38="","",'Baza urządzeń'!A38)</f>
        <v>Piec gazowy CO/CWU</v>
      </c>
      <c r="M37" s="1">
        <f>IF('Baza urządzeń'!B38="","",'Baza urządzeń'!B38)</f>
        <v>125.4</v>
      </c>
      <c r="N37" s="1">
        <f>IF('Baza urządzeń'!C38="","",'Baza urządzeń'!C38)</f>
        <v>2.508</v>
      </c>
      <c r="O37" s="1">
        <f>IF('Baza urządzeń'!D38="","",'Baza urządzeń'!D38)</f>
        <v>10.35078</v>
      </c>
      <c r="P37" s="1">
        <f>IF('Baza urządzeń'!E38="","",'Baza urządzeń'!E38)</f>
        <v>1.1107800000000001</v>
      </c>
      <c r="Q37" s="1">
        <f>IF('Baza urządzeń'!F38="","",'Baza urządzeń'!F38)</f>
        <v>0.26135999999999998</v>
      </c>
      <c r="R37" s="1">
        <f>IF('Baza urządzeń'!G38="","",'Baza urządzeń'!G38)</f>
        <v>1800.0000000000002</v>
      </c>
      <c r="S37" s="1">
        <f>IF('Baza urządzeń'!H38="","",'Baza urządzeń'!H38)</f>
        <v>33</v>
      </c>
    </row>
    <row r="38" spans="1:19" ht="15" x14ac:dyDescent="0.25">
      <c r="A38" s="1">
        <v>12</v>
      </c>
      <c r="B38" s="45"/>
      <c r="C38" s="45"/>
      <c r="D38" s="19"/>
      <c r="E38" s="20" t="str">
        <f t="shared" si="0"/>
        <v/>
      </c>
      <c r="F38" s="20" t="str">
        <f t="shared" si="1"/>
        <v/>
      </c>
      <c r="G38" s="21"/>
      <c r="H38" s="20" t="str">
        <f t="shared" si="2"/>
        <v/>
      </c>
      <c r="I38" s="20" t="str">
        <f t="shared" si="3"/>
        <v/>
      </c>
      <c r="L38" s="1" t="str">
        <f>IF('Baza urządzeń'!A39="","",'Baza urządzeń'!A39)</f>
        <v>Objętościowy ogrzewacz wody 10l</v>
      </c>
      <c r="M38" s="1">
        <f>IF('Baza urządzeń'!B39="","",'Baza urządzeń'!B39)</f>
        <v>22.799999999999997</v>
      </c>
      <c r="N38" s="1">
        <f>IF('Baza urządzeń'!C39="","",'Baza urządzeń'!C39)</f>
        <v>1.482</v>
      </c>
      <c r="O38" s="1">
        <f>IF('Baza urządzeń'!D39="","",'Baza urządzeń'!D39)</f>
        <v>1.8819599999999999</v>
      </c>
      <c r="P38" s="1">
        <f>IF('Baza urządzeń'!E39="","",'Baza urządzeń'!E39)</f>
        <v>0.20196000000000003</v>
      </c>
      <c r="Q38" s="1">
        <f>IF('Baza urządzeń'!F39="","",'Baza urządzeń'!F39)</f>
        <v>4.752E-2</v>
      </c>
      <c r="R38" s="1">
        <f>IF('Baza urządzeń'!G39="","",'Baza urządzeń'!G39)</f>
        <v>3800.0000000000005</v>
      </c>
      <c r="S38" s="1">
        <f>IF('Baza urządzeń'!H39="","",'Baza urządzeń'!H39)</f>
        <v>6</v>
      </c>
    </row>
    <row r="39" spans="1:19" ht="15" x14ac:dyDescent="0.25">
      <c r="A39" s="1">
        <v>13</v>
      </c>
      <c r="B39" s="45"/>
      <c r="C39" s="45"/>
      <c r="D39" s="19"/>
      <c r="E39" s="20" t="str">
        <f t="shared" si="0"/>
        <v/>
      </c>
      <c r="F39" s="20" t="str">
        <f t="shared" si="1"/>
        <v/>
      </c>
      <c r="G39" s="21"/>
      <c r="H39" s="20" t="str">
        <f t="shared" si="2"/>
        <v/>
      </c>
      <c r="I39" s="20" t="str">
        <f t="shared" si="3"/>
        <v/>
      </c>
      <c r="L39" s="1" t="str">
        <f>IF('Baza urządzeń'!A40="","",'Baza urządzeń'!A40)</f>
        <v>Objętościowy ogrzewacz wody 25l</v>
      </c>
      <c r="M39" s="1">
        <f>IF('Baza urządzeń'!B40="","",'Baza urządzeń'!B40)</f>
        <v>41.8</v>
      </c>
      <c r="N39" s="1">
        <f>IF('Baza urządzeń'!C40="","",'Baza urządzeń'!C40)</f>
        <v>2.7170000000000001</v>
      </c>
      <c r="O39" s="1">
        <f>IF('Baza urządzeń'!D40="","",'Baza urządzeń'!D40)</f>
        <v>3.4502600000000001</v>
      </c>
      <c r="P39" s="1">
        <f>IF('Baza urządzeń'!E40="","",'Baza urządzeń'!E40)</f>
        <v>0.37026000000000003</v>
      </c>
      <c r="Q39" s="1">
        <f>IF('Baza urządzeń'!F40="","",'Baza urządzeń'!F40)</f>
        <v>8.7120000000000003E-2</v>
      </c>
      <c r="R39" s="1">
        <f>IF('Baza urządzeń'!G40="","",'Baza urządzeń'!G40)</f>
        <v>3800.0000000000005</v>
      </c>
      <c r="S39" s="1">
        <f>IF('Baza urządzeń'!H40="","",'Baza urządzeń'!H40)</f>
        <v>11</v>
      </c>
    </row>
    <row r="40" spans="1:19" ht="15" x14ac:dyDescent="0.25">
      <c r="A40" s="1">
        <v>14</v>
      </c>
      <c r="B40" s="45"/>
      <c r="C40" s="45"/>
      <c r="D40" s="19"/>
      <c r="E40" s="20" t="str">
        <f t="shared" si="0"/>
        <v/>
      </c>
      <c r="F40" s="20" t="str">
        <f t="shared" si="1"/>
        <v/>
      </c>
      <c r="G40" s="21"/>
      <c r="H40" s="20" t="str">
        <f t="shared" si="2"/>
        <v/>
      </c>
      <c r="I40" s="20" t="str">
        <f t="shared" si="3"/>
        <v/>
      </c>
      <c r="L40" s="1" t="str">
        <f>IF('Baza urządzeń'!A41="","",'Baza urządzeń'!A41)</f>
        <v>Objętościowy ogrzewacz wody 50l</v>
      </c>
      <c r="M40" s="1">
        <f>IF('Baza urządzeń'!B41="","",'Baza urządzeń'!B41)</f>
        <v>72.2</v>
      </c>
      <c r="N40" s="1">
        <f>IF('Baza urządzeń'!C41="","",'Baza urządzeń'!C41)</f>
        <v>4.6930000000000005</v>
      </c>
      <c r="O40" s="1">
        <f>IF('Baza urządzeń'!D41="","",'Baza urządzeń'!D41)</f>
        <v>5.9595399999999996</v>
      </c>
      <c r="P40" s="1">
        <f>IF('Baza urządzeń'!E41="","",'Baza urządzeń'!E41)</f>
        <v>0.63954</v>
      </c>
      <c r="Q40" s="1">
        <f>IF('Baza urządzeń'!F41="","",'Baza urządzeń'!F41)</f>
        <v>0.15048</v>
      </c>
      <c r="R40" s="1">
        <f>IF('Baza urządzeń'!G41="","",'Baza urządzeń'!G41)</f>
        <v>3800.0000000000005</v>
      </c>
      <c r="S40" s="1">
        <f>IF('Baza urządzeń'!H41="","",'Baza urządzeń'!H41)</f>
        <v>19</v>
      </c>
    </row>
    <row r="41" spans="1:19" ht="15" x14ac:dyDescent="0.25">
      <c r="A41" s="1">
        <v>15</v>
      </c>
      <c r="B41" s="45"/>
      <c r="C41" s="45"/>
      <c r="D41" s="19"/>
      <c r="E41" s="20" t="str">
        <f t="shared" si="0"/>
        <v/>
      </c>
      <c r="F41" s="20" t="str">
        <f t="shared" si="1"/>
        <v/>
      </c>
      <c r="G41" s="21"/>
      <c r="H41" s="20" t="str">
        <f t="shared" si="2"/>
        <v/>
      </c>
      <c r="I41" s="20" t="str">
        <f t="shared" si="3"/>
        <v/>
      </c>
      <c r="L41" s="1" t="str">
        <f>IF('Baza urządzeń'!A42="","",'Baza urządzeń'!A42)</f>
        <v>Objętościowy ogrzewacz wody 100l</v>
      </c>
      <c r="M41" s="1">
        <f>IF('Baza urządzeń'!B42="","",'Baza urządzeń'!B42)</f>
        <v>152</v>
      </c>
      <c r="N41" s="1">
        <f>IF('Baza urządzeń'!C42="","",'Baza urządzeń'!C42)</f>
        <v>9.8800000000000008</v>
      </c>
      <c r="O41" s="1">
        <f>IF('Baza urządzeń'!D42="","",'Baza urządzeń'!D42)</f>
        <v>12.5464</v>
      </c>
      <c r="P41" s="1">
        <f>IF('Baza urządzeń'!E42="","",'Baza urządzeń'!E42)</f>
        <v>1.3464</v>
      </c>
      <c r="Q41" s="1">
        <f>IF('Baza urządzeń'!F42="","",'Baza urządzeń'!F42)</f>
        <v>0.31679999999999997</v>
      </c>
      <c r="R41" s="1">
        <f>IF('Baza urządzeń'!G42="","",'Baza urządzeń'!G42)</f>
        <v>3800.0000000000005</v>
      </c>
      <c r="S41" s="1">
        <f>IF('Baza urządzeń'!H42="","",'Baza urządzeń'!H42)</f>
        <v>40</v>
      </c>
    </row>
    <row r="42" spans="1:19" ht="15" x14ac:dyDescent="0.25">
      <c r="A42" s="1">
        <v>16</v>
      </c>
      <c r="B42" s="45"/>
      <c r="C42" s="45"/>
      <c r="D42" s="19"/>
      <c r="E42" s="20" t="str">
        <f t="shared" si="0"/>
        <v/>
      </c>
      <c r="F42" s="20" t="str">
        <f t="shared" si="1"/>
        <v/>
      </c>
      <c r="G42" s="21"/>
      <c r="H42" s="20" t="str">
        <f t="shared" si="2"/>
        <v/>
      </c>
      <c r="I42" s="20" t="str">
        <f t="shared" si="3"/>
        <v/>
      </c>
      <c r="L42" s="1" t="str">
        <f>IF('Baza urządzeń'!A43="","",'Baza urządzeń'!A43)</f>
        <v>Objętościowy ogrzewacz wody 150l</v>
      </c>
      <c r="M42" s="1">
        <f>IF('Baza urządzeń'!B43="","",'Baza urządzeń'!B43)</f>
        <v>247</v>
      </c>
      <c r="N42" s="1">
        <f>IF('Baza urządzeń'!C43="","",'Baza urządzeń'!C43)</f>
        <v>16.055000000000003</v>
      </c>
      <c r="O42" s="1">
        <f>IF('Baza urządzeń'!D43="","",'Baza urządzeń'!D43)</f>
        <v>20.387899999999998</v>
      </c>
      <c r="P42" s="1">
        <f>IF('Baza urządzeń'!E43="","",'Baza urządzeń'!E43)</f>
        <v>2.1879</v>
      </c>
      <c r="Q42" s="1">
        <f>IF('Baza urządzeń'!F43="","",'Baza urządzeń'!F43)</f>
        <v>0.51480000000000004</v>
      </c>
      <c r="R42" s="1">
        <f>IF('Baza urządzeń'!G43="","",'Baza urządzeń'!G43)</f>
        <v>3800.0000000000005</v>
      </c>
      <c r="S42" s="1">
        <f>IF('Baza urządzeń'!H43="","",'Baza urządzeń'!H43)</f>
        <v>65</v>
      </c>
    </row>
    <row r="43" spans="1:19" ht="15" x14ac:dyDescent="0.25">
      <c r="A43" s="1">
        <v>17</v>
      </c>
      <c r="B43" s="45"/>
      <c r="C43" s="45"/>
      <c r="D43" s="19"/>
      <c r="E43" s="20" t="str">
        <f t="shared" si="0"/>
        <v/>
      </c>
      <c r="F43" s="20" t="str">
        <f t="shared" si="1"/>
        <v/>
      </c>
      <c r="G43" s="21"/>
      <c r="H43" s="20" t="str">
        <f t="shared" si="2"/>
        <v/>
      </c>
      <c r="I43" s="20" t="str">
        <f t="shared" si="3"/>
        <v/>
      </c>
      <c r="L43" s="1" t="str">
        <f>IF('Baza urządzeń'!A44="","",'Baza urządzeń'!A44)</f>
        <v>Objętościowy ogrzewacz wody 200l</v>
      </c>
      <c r="M43" s="1">
        <f>IF('Baza urządzeń'!B44="","",'Baza urządzeń'!B44)</f>
        <v>342</v>
      </c>
      <c r="N43" s="1">
        <f>IF('Baza urządzeń'!C44="","",'Baza urządzeń'!C44)</f>
        <v>22.230000000000004</v>
      </c>
      <c r="O43" s="1">
        <f>IF('Baza urządzeń'!D44="","",'Baza urządzeń'!D44)</f>
        <v>28.229399999999998</v>
      </c>
      <c r="P43" s="1">
        <f>IF('Baza urządzeń'!E44="","",'Baza urządzeń'!E44)</f>
        <v>3.0294000000000003</v>
      </c>
      <c r="Q43" s="1">
        <f>IF('Baza urządzeń'!F44="","",'Baza urządzeń'!F44)</f>
        <v>0.71279999999999999</v>
      </c>
      <c r="R43" s="1">
        <f>IF('Baza urządzeń'!G44="","",'Baza urządzeń'!G44)</f>
        <v>3800.0000000000005</v>
      </c>
      <c r="S43" s="1">
        <f>IF('Baza urządzeń'!H44="","",'Baza urządzeń'!H44)</f>
        <v>90</v>
      </c>
    </row>
    <row r="44" spans="1:19" ht="15" x14ac:dyDescent="0.25">
      <c r="A44" s="1">
        <v>18</v>
      </c>
      <c r="B44" s="45"/>
      <c r="C44" s="45"/>
      <c r="D44" s="19"/>
      <c r="E44" s="20" t="str">
        <f t="shared" si="0"/>
        <v/>
      </c>
      <c r="F44" s="20" t="str">
        <f t="shared" si="1"/>
        <v/>
      </c>
      <c r="G44" s="21"/>
      <c r="H44" s="20" t="str">
        <f t="shared" si="2"/>
        <v/>
      </c>
      <c r="I44" s="20" t="str">
        <f t="shared" si="3"/>
        <v/>
      </c>
      <c r="L44" s="1" t="str">
        <f>IF('Baza urządzeń'!A45="","",'Baza urządzeń'!A45)</f>
        <v>Wymiennik ciepła 400l</v>
      </c>
      <c r="M44" s="1">
        <f>IF('Baza urządzeń'!B45="","",'Baza urządzeń'!B45)</f>
        <v>456</v>
      </c>
      <c r="N44" s="1">
        <f>IF('Baza urządzeń'!C45="","",'Baza urządzeń'!C45)</f>
        <v>29.640000000000004</v>
      </c>
      <c r="O44" s="1">
        <f>IF('Baza urządzeń'!D45="","",'Baza urządzeń'!D45)</f>
        <v>37.639200000000002</v>
      </c>
      <c r="P44" s="1">
        <f>IF('Baza urządzeń'!E45="","",'Baza urządzeń'!E45)</f>
        <v>4.0392000000000001</v>
      </c>
      <c r="Q44" s="1">
        <f>IF('Baza urządzeń'!F45="","",'Baza urządzeń'!F45)</f>
        <v>0.95040000000000002</v>
      </c>
      <c r="R44" s="1">
        <f>IF('Baza urządzeń'!G45="","",'Baza urządzeń'!G45)</f>
        <v>0</v>
      </c>
      <c r="S44" s="1">
        <f>IF('Baza urządzeń'!H45="","",'Baza urządzeń'!H45)</f>
        <v>120</v>
      </c>
    </row>
    <row r="45" spans="1:19" ht="15" x14ac:dyDescent="0.25">
      <c r="A45" s="1">
        <v>19</v>
      </c>
      <c r="B45" s="45"/>
      <c r="C45" s="45"/>
      <c r="D45" s="19"/>
      <c r="E45" s="20" t="str">
        <f t="shared" si="0"/>
        <v/>
      </c>
      <c r="F45" s="20" t="str">
        <f t="shared" si="1"/>
        <v/>
      </c>
      <c r="G45" s="21"/>
      <c r="H45" s="20" t="str">
        <f t="shared" si="2"/>
        <v/>
      </c>
      <c r="I45" s="20" t="str">
        <f t="shared" si="3"/>
        <v/>
      </c>
      <c r="L45" s="1" t="str">
        <f>IF('Baza urządzeń'!A46="","",'Baza urządzeń'!A46)</f>
        <v>Wymiennik ciepła 600l</v>
      </c>
      <c r="M45" s="1">
        <f>IF('Baza urządzeń'!B46="","",'Baza urządzeń'!B46)</f>
        <v>798</v>
      </c>
      <c r="N45" s="1">
        <f>IF('Baza urządzeń'!C46="","",'Baza urządzeń'!C46)</f>
        <v>51.87</v>
      </c>
      <c r="O45" s="1">
        <f>IF('Baza urządzeń'!D46="","",'Baza urządzeń'!D46)</f>
        <v>65.868600000000001</v>
      </c>
      <c r="P45" s="1">
        <f>IF('Baza urządzeń'!E46="","",'Baza urządzeń'!E46)</f>
        <v>7.0686000000000009</v>
      </c>
      <c r="Q45" s="1">
        <f>IF('Baza urządzeń'!F46="","",'Baza urządzeń'!F46)</f>
        <v>1.6632</v>
      </c>
      <c r="R45" s="1">
        <f>IF('Baza urządzeń'!G46="","",'Baza urządzeń'!G46)</f>
        <v>0</v>
      </c>
      <c r="S45" s="1">
        <f>IF('Baza urządzeń'!H46="","",'Baza urządzeń'!H46)</f>
        <v>210</v>
      </c>
    </row>
    <row r="46" spans="1:19" ht="15" x14ac:dyDescent="0.25">
      <c r="A46" s="1">
        <v>20</v>
      </c>
      <c r="B46" s="45"/>
      <c r="C46" s="45"/>
      <c r="D46" s="19"/>
      <c r="E46" s="20" t="str">
        <f t="shared" si="0"/>
        <v/>
      </c>
      <c r="F46" s="20" t="str">
        <f t="shared" si="1"/>
        <v/>
      </c>
      <c r="G46" s="21"/>
      <c r="H46" s="20" t="str">
        <f t="shared" si="2"/>
        <v/>
      </c>
      <c r="I46" s="20" t="str">
        <f t="shared" si="3"/>
        <v/>
      </c>
      <c r="L46" s="1" t="str">
        <f>IF('Baza urządzeń'!A47="","",'Baza urządzeń'!A47)</f>
        <v>Wymiennik ciepła 800l</v>
      </c>
      <c r="M46" s="1">
        <f>IF('Baza urządzeń'!B47="","",'Baza urządzeń'!B47)</f>
        <v>1064</v>
      </c>
      <c r="N46" s="1">
        <f>IF('Baza urządzeń'!C47="","",'Baza urządzeń'!C47)</f>
        <v>69.16</v>
      </c>
      <c r="O46" s="1">
        <f>IF('Baza urządzeń'!D47="","",'Baza urządzeń'!D47)</f>
        <v>87.824799999999996</v>
      </c>
      <c r="P46" s="1">
        <f>IF('Baza urządzeń'!E47="","",'Baza urządzeń'!E47)</f>
        <v>9.4248000000000012</v>
      </c>
      <c r="Q46" s="1">
        <f>IF('Baza urządzeń'!F47="","",'Baza urządzeń'!F47)</f>
        <v>2.2176</v>
      </c>
      <c r="R46" s="1">
        <f>IF('Baza urządzeń'!G47="","",'Baza urządzeń'!G47)</f>
        <v>0</v>
      </c>
      <c r="S46" s="1">
        <f>IF('Baza urządzeń'!H47="","",'Baza urządzeń'!H47)</f>
        <v>280</v>
      </c>
    </row>
    <row r="47" spans="1:19" ht="15" x14ac:dyDescent="0.25">
      <c r="A47" s="1">
        <v>21</v>
      </c>
      <c r="B47" s="45"/>
      <c r="C47" s="45"/>
      <c r="D47" s="19"/>
      <c r="E47" s="20" t="str">
        <f t="shared" si="0"/>
        <v/>
      </c>
      <c r="F47" s="20" t="str">
        <f t="shared" si="1"/>
        <v/>
      </c>
      <c r="G47" s="21"/>
      <c r="H47" s="20" t="str">
        <f t="shared" si="2"/>
        <v/>
      </c>
      <c r="I47" s="20" t="str">
        <f t="shared" si="3"/>
        <v/>
      </c>
      <c r="L47" s="1" t="str">
        <f>IF('Baza urządzeń'!A48="","",'Baza urządzeń'!A48)</f>
        <v/>
      </c>
      <c r="M47" s="1" t="str">
        <f>IF('Baza urządzeń'!B48="","",'Baza urządzeń'!B48)</f>
        <v/>
      </c>
      <c r="N47" s="1" t="str">
        <f>IF('Baza urządzeń'!C48="","",'Baza urządzeń'!C48)</f>
        <v/>
      </c>
      <c r="O47" s="1">
        <f>IF('Baza urządzeń'!D48="","",'Baza urządzeń'!D48)</f>
        <v>0</v>
      </c>
      <c r="P47" s="1">
        <f>IF('Baza urządzeń'!E48="","",'Baza urządzeń'!E48)</f>
        <v>0</v>
      </c>
      <c r="Q47" s="1">
        <f>IF('Baza urządzeń'!F48="","",'Baza urządzeń'!F48)</f>
        <v>0</v>
      </c>
      <c r="R47" s="1" t="str">
        <f>IF('Baza urządzeń'!G48="","",'Baza urządzeń'!G48)</f>
        <v/>
      </c>
      <c r="S47" s="1" t="str">
        <f>IF('Baza urządzeń'!H48="","",'Baza urządzeń'!H48)</f>
        <v/>
      </c>
    </row>
    <row r="48" spans="1:19" ht="15" x14ac:dyDescent="0.25">
      <c r="A48" s="1">
        <v>22</v>
      </c>
      <c r="B48" s="45"/>
      <c r="C48" s="45"/>
      <c r="D48" s="19"/>
      <c r="E48" s="20" t="str">
        <f t="shared" si="0"/>
        <v/>
      </c>
      <c r="F48" s="20" t="str">
        <f t="shared" si="1"/>
        <v/>
      </c>
      <c r="G48" s="21"/>
      <c r="H48" s="20" t="str">
        <f t="shared" si="2"/>
        <v/>
      </c>
      <c r="I48" s="20" t="str">
        <f t="shared" si="3"/>
        <v/>
      </c>
      <c r="L48" s="1" t="str">
        <f>IF('Baza urządzeń'!A49="","",'Baza urządzeń'!A49)</f>
        <v>Wentylator przenośny</v>
      </c>
      <c r="M48" s="1">
        <f>IF('Baza urządzeń'!B49="","",'Baza urządzeń'!B49)</f>
        <v>20.9</v>
      </c>
      <c r="N48" s="1">
        <f>IF('Baza urządzeń'!C49="","",'Baza urządzeń'!C49)</f>
        <v>0.41799999999999998</v>
      </c>
      <c r="O48" s="1">
        <f>IF('Baza urządzeń'!D49="","",'Baza urządzeń'!D49)</f>
        <v>1.7251300000000001</v>
      </c>
      <c r="P48" s="1">
        <f>IF('Baza urządzeń'!E49="","",'Baza urządzeń'!E49)</f>
        <v>0.18513000000000002</v>
      </c>
      <c r="Q48" s="1">
        <f>IF('Baza urządzeń'!F49="","",'Baza urządzeń'!F49)</f>
        <v>4.3560000000000001E-2</v>
      </c>
      <c r="R48" s="1">
        <f>IF('Baza urządzeń'!G49="","",'Baza urządzeń'!G49)</f>
        <v>79.80000000000004</v>
      </c>
      <c r="S48" s="1">
        <f>IF('Baza urządzeń'!H49="","",'Baza urządzeń'!H49)</f>
        <v>5.5</v>
      </c>
    </row>
    <row r="49" spans="1:19" ht="15" x14ac:dyDescent="0.25">
      <c r="A49" s="1">
        <v>23</v>
      </c>
      <c r="B49" s="45"/>
      <c r="C49" s="45"/>
      <c r="D49" s="19"/>
      <c r="E49" s="20" t="str">
        <f t="shared" si="0"/>
        <v/>
      </c>
      <c r="F49" s="20" t="str">
        <f t="shared" si="1"/>
        <v/>
      </c>
      <c r="G49" s="21"/>
      <c r="H49" s="20" t="str">
        <f t="shared" si="2"/>
        <v/>
      </c>
      <c r="I49" s="20" t="str">
        <f t="shared" si="3"/>
        <v/>
      </c>
      <c r="L49" s="1" t="str">
        <f>IF('Baza urządzeń'!A50="","",'Baza urządzeń'!A50)</f>
        <v>Suszarka do rąk</v>
      </c>
      <c r="M49" s="1">
        <f>IF('Baza urządzeń'!B50="","",'Baza urządzeń'!B50)</f>
        <v>9.5</v>
      </c>
      <c r="N49" s="1">
        <f>IF('Baza urządzeń'!C50="","",'Baza urządzeń'!C50)</f>
        <v>0.19</v>
      </c>
      <c r="O49" s="1">
        <f>IF('Baza urządzeń'!D50="","",'Baza urządzeń'!D50)</f>
        <v>0.78415000000000001</v>
      </c>
      <c r="P49" s="1">
        <f>IF('Baza urządzeń'!E50="","",'Baza urządzeń'!E50)</f>
        <v>8.4150000000000003E-2</v>
      </c>
      <c r="Q49" s="1">
        <f>IF('Baza urządzeń'!F50="","",'Baza urządzeń'!F50)</f>
        <v>1.9799999999999998E-2</v>
      </c>
      <c r="R49" s="1">
        <f>IF('Baza urządzeń'!G50="","",'Baza urządzeń'!G50)</f>
        <v>28.500000000000004</v>
      </c>
      <c r="S49" s="1">
        <f>IF('Baza urządzeń'!H50="","",'Baza urządzeń'!H50)</f>
        <v>2.5</v>
      </c>
    </row>
    <row r="50" spans="1:19" ht="15" x14ac:dyDescent="0.25">
      <c r="A50" s="1">
        <v>24</v>
      </c>
      <c r="B50" s="45"/>
      <c r="C50" s="45"/>
      <c r="D50" s="19"/>
      <c r="E50" s="20" t="str">
        <f t="shared" si="0"/>
        <v/>
      </c>
      <c r="F50" s="20" t="str">
        <f t="shared" si="1"/>
        <v/>
      </c>
      <c r="G50" s="21"/>
      <c r="H50" s="20" t="str">
        <f t="shared" si="2"/>
        <v/>
      </c>
      <c r="I50" s="20" t="str">
        <f t="shared" si="3"/>
        <v/>
      </c>
      <c r="L50" s="1" t="str">
        <f>IF('Baza urządzeń'!A51="","",'Baza urządzeń'!A51)</f>
        <v>Odkurzacz przemysłowy</v>
      </c>
      <c r="M50" s="1">
        <f>IF('Baza urządzeń'!B51="","",'Baza urządzeń'!B51)</f>
        <v>17.099999999999998</v>
      </c>
      <c r="N50" s="1">
        <f>IF('Baza urządzeń'!C51="","",'Baza urządzeń'!C51)</f>
        <v>0.34199999999999997</v>
      </c>
      <c r="O50" s="1">
        <f>IF('Baza urządzeń'!D51="","",'Baza urządzeń'!D51)</f>
        <v>1.41147</v>
      </c>
      <c r="P50" s="1">
        <f>IF('Baza urządzeń'!E51="","",'Baza urządzeń'!E51)</f>
        <v>0.15147000000000002</v>
      </c>
      <c r="Q50" s="1">
        <f>IF('Baza urządzeń'!F51="","",'Baza urządzeń'!F51)</f>
        <v>3.5639999999999998E-2</v>
      </c>
      <c r="R50" s="1">
        <f>IF('Baza urządzeń'!G51="","",'Baza urządzeń'!G51)</f>
        <v>178.125</v>
      </c>
      <c r="S50" s="1">
        <f>IF('Baza urządzeń'!H51="","",'Baza urządzeń'!H51)</f>
        <v>4.5</v>
      </c>
    </row>
    <row r="51" spans="1:19" ht="15" x14ac:dyDescent="0.25">
      <c r="A51" s="1">
        <v>25</v>
      </c>
      <c r="B51" s="45"/>
      <c r="C51" s="45"/>
      <c r="D51" s="19"/>
      <c r="E51" s="20" t="str">
        <f t="shared" si="0"/>
        <v/>
      </c>
      <c r="F51" s="20" t="str">
        <f t="shared" si="1"/>
        <v/>
      </c>
      <c r="G51" s="21"/>
      <c r="H51" s="20" t="str">
        <f t="shared" si="2"/>
        <v/>
      </c>
      <c r="I51" s="20" t="str">
        <f t="shared" si="3"/>
        <v/>
      </c>
      <c r="L51" s="1" t="str">
        <f>IF('Baza urządzeń'!A52="","",'Baza urządzeń'!A52)</f>
        <v>Drobny sprzęt elektromechaniczny</v>
      </c>
      <c r="M51" s="1">
        <f>IF('Baza urządzeń'!B52="","",'Baza urządzeń'!B52)</f>
        <v>5.6999999999999993</v>
      </c>
      <c r="N51" s="1">
        <f>IF('Baza urządzeń'!C52="","",'Baza urządzeń'!C52)</f>
        <v>0.11399999999999999</v>
      </c>
      <c r="O51" s="1">
        <f>IF('Baza urządzeń'!D52="","",'Baza urządzeń'!D52)</f>
        <v>0.47048999999999996</v>
      </c>
      <c r="P51" s="1">
        <f>IF('Baza urządzeń'!E52="","",'Baza urządzeń'!E52)</f>
        <v>5.0490000000000007E-2</v>
      </c>
      <c r="Q51" s="1">
        <f>IF('Baza urządzeń'!F52="","",'Baza urządzeń'!F52)</f>
        <v>1.188E-2</v>
      </c>
      <c r="R51" s="1">
        <f>IF('Baza urządzeń'!G52="","",'Baza urządzeń'!G52)</f>
        <v>7.125</v>
      </c>
      <c r="S51" s="1">
        <f>IF('Baza urządzeń'!H52="","",'Baza urządzeń'!H52)</f>
        <v>1.5</v>
      </c>
    </row>
    <row r="52" spans="1:19" ht="15" x14ac:dyDescent="0.25">
      <c r="A52" s="1">
        <v>26</v>
      </c>
      <c r="B52" s="45"/>
      <c r="C52" s="45"/>
      <c r="D52" s="19"/>
      <c r="E52" s="20" t="str">
        <f t="shared" si="0"/>
        <v/>
      </c>
      <c r="F52" s="20" t="str">
        <f t="shared" si="1"/>
        <v/>
      </c>
      <c r="G52" s="21"/>
      <c r="H52" s="20" t="str">
        <f t="shared" si="2"/>
        <v/>
      </c>
      <c r="I52" s="20" t="str">
        <f t="shared" si="3"/>
        <v/>
      </c>
      <c r="L52" s="1" t="str">
        <f>IF('Baza urządzeń'!A53="","",'Baza urządzeń'!A53)</f>
        <v/>
      </c>
      <c r="M52" s="1" t="str">
        <f>IF('Baza urządzeń'!B53="","",'Baza urządzeń'!B53)</f>
        <v/>
      </c>
      <c r="N52" s="1" t="str">
        <f>IF('Baza urządzeń'!C53="","",'Baza urządzeń'!C53)</f>
        <v/>
      </c>
      <c r="O52" s="1">
        <f>IF('Baza urządzeń'!D53="","",'Baza urządzeń'!D53)</f>
        <v>0</v>
      </c>
      <c r="P52" s="1">
        <f>IF('Baza urządzeń'!E53="","",'Baza urządzeń'!E53)</f>
        <v>0</v>
      </c>
      <c r="Q52" s="1">
        <f>IF('Baza urządzeń'!F53="","",'Baza urządzeń'!F53)</f>
        <v>0</v>
      </c>
      <c r="R52" s="1" t="str">
        <f>IF('Baza urządzeń'!G53="","",'Baza urządzeń'!G53)</f>
        <v/>
      </c>
      <c r="S52" s="1" t="str">
        <f>IF('Baza urządzeń'!H53="","",'Baza urządzeń'!H53)</f>
        <v/>
      </c>
    </row>
    <row r="53" spans="1:19" ht="15" x14ac:dyDescent="0.25">
      <c r="A53" s="1">
        <v>27</v>
      </c>
      <c r="B53" s="45"/>
      <c r="C53" s="45"/>
      <c r="D53" s="19"/>
      <c r="E53" s="20" t="str">
        <f t="shared" si="0"/>
        <v/>
      </c>
      <c r="F53" s="20" t="str">
        <f t="shared" si="1"/>
        <v/>
      </c>
      <c r="G53" s="21"/>
      <c r="H53" s="20" t="str">
        <f t="shared" si="2"/>
        <v/>
      </c>
      <c r="I53" s="20" t="str">
        <f t="shared" si="3"/>
        <v/>
      </c>
      <c r="L53" s="1" t="str">
        <f>IF('Baza urządzeń'!A54="","",'Baza urządzeń'!A54)</f>
        <v>Konsola domofonu</v>
      </c>
      <c r="M53" s="1">
        <f>IF('Baza urządzeń'!B54="","",'Baza urządzeń'!B54)</f>
        <v>10</v>
      </c>
      <c r="N53" s="1">
        <f>IF('Baza urządzeń'!C54="","",'Baza urządzeń'!C54)</f>
        <v>0.4</v>
      </c>
      <c r="O53" s="1">
        <f>IF('Baza urządzeń'!D54="","",'Baza urządzeń'!D54)</f>
        <v>0.15683</v>
      </c>
      <c r="P53" s="1">
        <f>IF('Baza urządzeń'!E54="","",'Baza urządzeń'!E54)</f>
        <v>1.6830000000000001E-2</v>
      </c>
      <c r="Q53" s="1">
        <f>IF('Baza urządzeń'!F54="","",'Baza urządzeń'!F54)</f>
        <v>3.96E-3</v>
      </c>
      <c r="R53" s="1">
        <f>IF('Baza urządzeń'!G54="","",'Baza urządzeń'!G54)</f>
        <v>0.47500000000000003</v>
      </c>
      <c r="S53" s="1">
        <f>IF('Baza urządzeń'!H54="","",'Baza urządzeń'!H54)</f>
        <v>0.5</v>
      </c>
    </row>
    <row r="54" spans="1:19" ht="15" x14ac:dyDescent="0.25">
      <c r="A54" s="1">
        <v>28</v>
      </c>
      <c r="B54" s="45"/>
      <c r="C54" s="45"/>
      <c r="D54" s="19"/>
      <c r="E54" s="20" t="str">
        <f t="shared" si="0"/>
        <v/>
      </c>
      <c r="F54" s="20" t="str">
        <f t="shared" si="1"/>
        <v/>
      </c>
      <c r="G54" s="21"/>
      <c r="H54" s="20" t="str">
        <f t="shared" si="2"/>
        <v/>
      </c>
      <c r="I54" s="20" t="str">
        <f t="shared" si="3"/>
        <v/>
      </c>
      <c r="L54" s="1" t="str">
        <f>IF('Baza urządzeń'!A55="","",'Baza urządzeń'!A55)</f>
        <v>Słuchawka domofonu</v>
      </c>
      <c r="M54" s="1">
        <f>IF('Baza urządzeń'!B55="","",'Baza urządzeń'!B55)</f>
        <v>0.76</v>
      </c>
      <c r="N54" s="1">
        <f>IF('Baza urządzeń'!C55="","",'Baza urządzeń'!C55)</f>
        <v>1.52E-2</v>
      </c>
      <c r="O54" s="1">
        <f>IF('Baza urządzeń'!D55="","",'Baza urządzeń'!D55)</f>
        <v>6.2731999999999996E-2</v>
      </c>
      <c r="P54" s="1">
        <f>IF('Baza urządzeń'!E55="","",'Baza urządzeń'!E55)</f>
        <v>6.732000000000001E-3</v>
      </c>
      <c r="Q54" s="1">
        <f>IF('Baza urządzeń'!F55="","",'Baza urządzeń'!F55)</f>
        <v>1.5840000000000001E-3</v>
      </c>
      <c r="R54" s="1">
        <f>IF('Baza urządzeń'!G55="","",'Baza urządzeń'!G55)</f>
        <v>0</v>
      </c>
      <c r="S54" s="1">
        <f>IF('Baza urządzeń'!H55="","",'Baza urządzeń'!H55)</f>
        <v>0.2</v>
      </c>
    </row>
    <row r="55" spans="1:19" ht="15" x14ac:dyDescent="0.25">
      <c r="A55" s="1">
        <v>29</v>
      </c>
      <c r="B55" s="45"/>
      <c r="C55" s="45"/>
      <c r="D55" s="19"/>
      <c r="E55" s="20" t="str">
        <f t="shared" si="0"/>
        <v/>
      </c>
      <c r="F55" s="20" t="str">
        <f t="shared" si="1"/>
        <v/>
      </c>
      <c r="G55" s="21"/>
      <c r="H55" s="20" t="str">
        <f t="shared" si="2"/>
        <v/>
      </c>
      <c r="I55" s="20" t="str">
        <f t="shared" si="3"/>
        <v/>
      </c>
      <c r="L55" s="1" t="str">
        <f>IF('Baza urządzeń'!A56="","",'Baza urządzeń'!A56)</f>
        <v>Kamera ochrony</v>
      </c>
      <c r="M55" s="1">
        <f>IF('Baza urządzeń'!B56="","",'Baza urządzeń'!B56)</f>
        <v>9.6000000000000014</v>
      </c>
      <c r="N55" s="1">
        <f>IF('Baza urządzeń'!C56="","",'Baza urządzeń'!C56)</f>
        <v>0.38400000000000006</v>
      </c>
      <c r="O55" s="1">
        <f>IF('Baza urządzeń'!D56="","",'Baza urządzeń'!D56)</f>
        <v>9.4098000000000015E-2</v>
      </c>
      <c r="P55" s="1">
        <f>IF('Baza urządzeń'!E56="","",'Baza urządzeń'!E56)</f>
        <v>1.0098000000000003E-2</v>
      </c>
      <c r="Q55" s="1">
        <f>IF('Baza urządzeń'!F56="","",'Baza urządzeń'!F56)</f>
        <v>2.3760000000000005E-3</v>
      </c>
      <c r="R55" s="1">
        <f>IF('Baza urządzeń'!G56="","",'Baza urządzeń'!G56)</f>
        <v>0.47500000000000003</v>
      </c>
      <c r="S55" s="1">
        <f>IF('Baza urządzeń'!H56="","",'Baza urządzeń'!H56)</f>
        <v>0.30000000000000004</v>
      </c>
    </row>
    <row r="56" spans="1:19" ht="15" x14ac:dyDescent="0.25">
      <c r="A56" s="1">
        <v>30</v>
      </c>
      <c r="B56" s="45"/>
      <c r="C56" s="45"/>
      <c r="D56" s="19"/>
      <c r="E56" s="20" t="str">
        <f t="shared" si="0"/>
        <v/>
      </c>
      <c r="F56" s="20" t="str">
        <f t="shared" si="1"/>
        <v/>
      </c>
      <c r="G56" s="21"/>
      <c r="H56" s="20" t="str">
        <f t="shared" si="2"/>
        <v/>
      </c>
      <c r="I56" s="20" t="str">
        <f t="shared" si="3"/>
        <v/>
      </c>
      <c r="L56" s="1" t="str">
        <f>IF('Baza urządzeń'!A57="","",'Baza urządzeń'!A57)</f>
        <v>Czujka ruchu</v>
      </c>
      <c r="M56" s="1">
        <f>IF('Baza urządzeń'!B57="","",'Baza urządzeń'!B57)</f>
        <v>1.6</v>
      </c>
      <c r="N56" s="1">
        <f>IF('Baza urządzeń'!C57="","",'Baza urządzeń'!C57)</f>
        <v>6.4000000000000001E-2</v>
      </c>
      <c r="O56" s="1">
        <f>IF('Baza urządzeń'!D57="","",'Baza urządzeń'!D57)</f>
        <v>2.5092799999999998E-2</v>
      </c>
      <c r="P56" s="1">
        <f>IF('Baza urządzeń'!E57="","",'Baza urządzeń'!E57)</f>
        <v>2.6928000000000004E-3</v>
      </c>
      <c r="Q56" s="1">
        <f>IF('Baza urządzeń'!F57="","",'Baza urządzeń'!F57)</f>
        <v>6.3360000000000001E-4</v>
      </c>
      <c r="R56" s="1">
        <f>IF('Baza urządzeń'!G57="","",'Baza urządzeń'!G57)</f>
        <v>4.7500000000000001E-2</v>
      </c>
      <c r="S56" s="1">
        <f>IF('Baza urządzeń'!H57="","",'Baza urządzeń'!H57)</f>
        <v>0.08</v>
      </c>
    </row>
    <row r="57" spans="1:19" ht="15" x14ac:dyDescent="0.25">
      <c r="A57" s="1">
        <v>31</v>
      </c>
      <c r="B57" s="45"/>
      <c r="C57" s="45"/>
      <c r="D57" s="19"/>
      <c r="E57" s="20" t="str">
        <f t="shared" si="0"/>
        <v/>
      </c>
      <c r="F57" s="20" t="str">
        <f t="shared" si="1"/>
        <v/>
      </c>
      <c r="G57" s="21"/>
      <c r="H57" s="20" t="str">
        <f t="shared" si="2"/>
        <v/>
      </c>
      <c r="I57" s="20" t="str">
        <f t="shared" si="3"/>
        <v/>
      </c>
      <c r="L57" s="1" t="str">
        <f>IF('Baza urządzeń'!A58="","",'Baza urządzeń'!A58)</f>
        <v>Czujka przeciwpożarowa</v>
      </c>
      <c r="M57" s="1">
        <f>IF('Baza urządzeń'!B58="","",'Baza urządzeń'!B58)</f>
        <v>3</v>
      </c>
      <c r="N57" s="1">
        <f>IF('Baza urządzeń'!C58="","",'Baza urządzeń'!C58)</f>
        <v>0.12</v>
      </c>
      <c r="O57" s="1">
        <f>IF('Baza urządzeń'!D58="","",'Baza urządzeń'!D58)</f>
        <v>4.7049000000000001E-2</v>
      </c>
      <c r="P57" s="1">
        <f>IF('Baza urządzeń'!E58="","",'Baza urządzeń'!E58)</f>
        <v>5.0490000000000005E-3</v>
      </c>
      <c r="Q57" s="1">
        <f>IF('Baza urządzeń'!F58="","",'Baza urządzeń'!F58)</f>
        <v>1.188E-3</v>
      </c>
      <c r="R57" s="1">
        <f>IF('Baza urządzeń'!G58="","",'Baza urządzeń'!G58)</f>
        <v>4.7500000000000001E-2</v>
      </c>
      <c r="S57" s="1">
        <f>IF('Baza urządzeń'!H58="","",'Baza urządzeń'!H58)</f>
        <v>0.15</v>
      </c>
    </row>
    <row r="58" spans="1:19" ht="15" x14ac:dyDescent="0.25">
      <c r="A58" s="1">
        <v>32</v>
      </c>
      <c r="B58" s="45"/>
      <c r="C58" s="45"/>
      <c r="D58" s="19"/>
      <c r="E58" s="20" t="str">
        <f t="shared" si="0"/>
        <v/>
      </c>
      <c r="F58" s="20" t="str">
        <f t="shared" si="1"/>
        <v/>
      </c>
      <c r="G58" s="21"/>
      <c r="H58" s="20" t="str">
        <f t="shared" si="2"/>
        <v/>
      </c>
      <c r="I58" s="20" t="str">
        <f t="shared" si="3"/>
        <v/>
      </c>
      <c r="L58" s="1" t="str">
        <f>IF('Baza urządzeń'!A59="","",'Baza urządzeń'!A59)</f>
        <v>System monitoringu i ochrony</v>
      </c>
      <c r="M58" s="1">
        <f>IF('Baza urządzeń'!B59="","",'Baza urządzeń'!B59)</f>
        <v>74</v>
      </c>
      <c r="N58" s="1">
        <f>IF('Baza urządzeń'!C59="","",'Baza urządzeń'!C59)</f>
        <v>2.96</v>
      </c>
      <c r="O58" s="1">
        <f>IF('Baza urządzeń'!D59="","",'Baza urządzeń'!D59)</f>
        <v>1.160542</v>
      </c>
      <c r="P58" s="1">
        <f>IF('Baza urządzeń'!E59="","",'Baza urządzeń'!E59)</f>
        <v>0.12454200000000001</v>
      </c>
      <c r="Q58" s="1">
        <f>IF('Baza urządzeń'!F59="","",'Baza urządzeń'!F59)</f>
        <v>2.9304E-2</v>
      </c>
      <c r="R58" s="1">
        <f>IF('Baza urządzeń'!G59="","",'Baza urządzeń'!G59)</f>
        <v>170.99999999999997</v>
      </c>
      <c r="S58" s="1">
        <f>IF('Baza urządzeń'!H59="","",'Baza urządzeń'!H59)</f>
        <v>3.7</v>
      </c>
    </row>
    <row r="59" spans="1:19" ht="15" x14ac:dyDescent="0.25">
      <c r="A59" s="1">
        <v>33</v>
      </c>
      <c r="B59" s="45"/>
      <c r="C59" s="45"/>
      <c r="D59" s="19"/>
      <c r="E59" s="20" t="str">
        <f t="shared" si="0"/>
        <v/>
      </c>
      <c r="F59" s="20" t="str">
        <f t="shared" si="1"/>
        <v/>
      </c>
      <c r="G59" s="21"/>
      <c r="H59" s="20" t="str">
        <f t="shared" si="2"/>
        <v/>
      </c>
      <c r="I59" s="20" t="str">
        <f t="shared" si="3"/>
        <v/>
      </c>
      <c r="L59" s="1" t="str">
        <f>IF('Baza urządzeń'!A60="","",'Baza urządzeń'!A60)</f>
        <v/>
      </c>
      <c r="M59" s="1" t="str">
        <f>IF('Baza urządzeń'!B60="","",'Baza urządzeń'!B60)</f>
        <v/>
      </c>
      <c r="N59" s="1" t="str">
        <f>IF('Baza urządzeń'!C60="","",'Baza urządzeń'!C60)</f>
        <v/>
      </c>
      <c r="O59" s="1">
        <f>IF('Baza urządzeń'!D60="","",'Baza urządzeń'!D60)</f>
        <v>0</v>
      </c>
      <c r="P59" s="1">
        <f>IF('Baza urządzeń'!E60="","",'Baza urządzeń'!E60)</f>
        <v>0</v>
      </c>
      <c r="Q59" s="1">
        <f>IF('Baza urządzeń'!F60="","",'Baza urządzeń'!F60)</f>
        <v>0</v>
      </c>
      <c r="R59" s="1" t="str">
        <f>IF('Baza urządzeń'!G60="","",'Baza urządzeń'!G60)</f>
        <v/>
      </c>
      <c r="S59" s="1" t="str">
        <f>IF('Baza urządzeń'!H60="","",'Baza urządzeń'!H60)</f>
        <v/>
      </c>
    </row>
    <row r="60" spans="1:19" ht="15" x14ac:dyDescent="0.25">
      <c r="A60" s="1">
        <v>34</v>
      </c>
      <c r="B60" s="45"/>
      <c r="C60" s="45"/>
      <c r="D60" s="19"/>
      <c r="E60" s="20" t="str">
        <f t="shared" si="0"/>
        <v/>
      </c>
      <c r="F60" s="20" t="str">
        <f t="shared" si="1"/>
        <v/>
      </c>
      <c r="G60" s="21"/>
      <c r="H60" s="20" t="str">
        <f t="shared" si="2"/>
        <v/>
      </c>
      <c r="I60" s="20" t="str">
        <f t="shared" si="3"/>
        <v/>
      </c>
      <c r="L60" s="1" t="str">
        <f>IF('Baza urządzeń'!A61="","",'Baza urządzeń'!A61)</f>
        <v>Monitor/telewizor 15”</v>
      </c>
      <c r="M60" s="1">
        <f>IF('Baza urządzeń'!B61="","",'Baza urządzeń'!B61)</f>
        <v>48</v>
      </c>
      <c r="N60" s="1">
        <f>IF('Baza urządzeń'!C61="","",'Baza urządzeń'!C61)</f>
        <v>2.4000000000000004</v>
      </c>
      <c r="O60" s="1">
        <f>IF('Baza urządzeń'!D61="","",'Baza urządzeń'!D61)</f>
        <v>0.75278400000000001</v>
      </c>
      <c r="P60" s="1">
        <f>IF('Baza urządzeń'!E61="","",'Baza urządzeń'!E61)</f>
        <v>8.0784000000000009E-2</v>
      </c>
      <c r="Q60" s="1">
        <f>IF('Baza urządzeń'!F61="","",'Baza urządzeń'!F61)</f>
        <v>1.9008000000000001E-2</v>
      </c>
      <c r="R60" s="1">
        <f>IF('Baza urządzeń'!G61="","",'Baza urządzeń'!G61)</f>
        <v>49.400000000000006</v>
      </c>
      <c r="S60" s="1">
        <f>IF('Baza urządzeń'!H61="","",'Baza urządzeń'!H61)</f>
        <v>2.4</v>
      </c>
    </row>
    <row r="61" spans="1:19" ht="15" x14ac:dyDescent="0.25">
      <c r="A61" s="1">
        <v>35</v>
      </c>
      <c r="B61" s="45"/>
      <c r="C61" s="45"/>
      <c r="D61" s="19"/>
      <c r="E61" s="20" t="str">
        <f t="shared" si="0"/>
        <v/>
      </c>
      <c r="F61" s="20" t="str">
        <f t="shared" si="1"/>
        <v/>
      </c>
      <c r="G61" s="21"/>
      <c r="H61" s="20" t="str">
        <f t="shared" si="2"/>
        <v/>
      </c>
      <c r="I61" s="20" t="str">
        <f t="shared" si="3"/>
        <v/>
      </c>
      <c r="L61" s="1" t="str">
        <f>IF('Baza urządzeń'!A62="","",'Baza urządzeń'!A62)</f>
        <v>Monitor/telewizor 17”</v>
      </c>
      <c r="M61" s="1">
        <f>IF('Baza urządzeń'!B62="","",'Baza urządzeń'!B62)</f>
        <v>68</v>
      </c>
      <c r="N61" s="1">
        <f>IF('Baza urządzeń'!C62="","",'Baza urządzeń'!C62)</f>
        <v>3.4000000000000004</v>
      </c>
      <c r="O61" s="1">
        <f>IF('Baza urządzeń'!D62="","",'Baza urządzeń'!D62)</f>
        <v>1.0664439999999999</v>
      </c>
      <c r="P61" s="1">
        <f>IF('Baza urządzeń'!E62="","",'Baza urządzeń'!E62)</f>
        <v>0.114444</v>
      </c>
      <c r="Q61" s="1">
        <f>IF('Baza urządzeń'!F62="","",'Baza urządzeń'!F62)</f>
        <v>2.6928000000000001E-2</v>
      </c>
      <c r="R61" s="1">
        <f>IF('Baza urządzeń'!G62="","",'Baza urządzeń'!G62)</f>
        <v>57</v>
      </c>
      <c r="S61" s="1">
        <f>IF('Baza urządzeń'!H62="","",'Baza urządzeń'!H62)</f>
        <v>3.4</v>
      </c>
    </row>
    <row r="62" spans="1:19" ht="15" x14ac:dyDescent="0.25">
      <c r="A62" s="1">
        <v>36</v>
      </c>
      <c r="B62" s="45"/>
      <c r="C62" s="45"/>
      <c r="D62" s="19"/>
      <c r="E62" s="20" t="str">
        <f t="shared" si="0"/>
        <v/>
      </c>
      <c r="F62" s="20" t="str">
        <f t="shared" si="1"/>
        <v/>
      </c>
      <c r="G62" s="21"/>
      <c r="H62" s="20" t="str">
        <f t="shared" si="2"/>
        <v/>
      </c>
      <c r="I62" s="20" t="str">
        <f t="shared" si="3"/>
        <v/>
      </c>
      <c r="L62" s="1" t="str">
        <f>IF('Baza urządzeń'!A63="","",'Baza urządzeń'!A63)</f>
        <v>Monitor/telewizor 19”</v>
      </c>
      <c r="M62" s="1">
        <f>IF('Baza urządzeń'!B63="","",'Baza urządzeń'!B63)</f>
        <v>80</v>
      </c>
      <c r="N62" s="1">
        <f>IF('Baza urządzeń'!C63="","",'Baza urządzeń'!C63)</f>
        <v>4</v>
      </c>
      <c r="O62" s="1">
        <f>IF('Baza urządzeń'!D63="","",'Baza urządzeń'!D63)</f>
        <v>1.25464</v>
      </c>
      <c r="P62" s="1">
        <f>IF('Baza urządzeń'!E63="","",'Baza urządzeń'!E63)</f>
        <v>0.13464000000000001</v>
      </c>
      <c r="Q62" s="1">
        <f>IF('Baza urządzeń'!F63="","",'Baza urządzeń'!F63)</f>
        <v>3.168E-2</v>
      </c>
      <c r="R62" s="1">
        <f>IF('Baza urządzeń'!G63="","",'Baza urządzeń'!G63)</f>
        <v>68.40000000000002</v>
      </c>
      <c r="S62" s="1">
        <f>IF('Baza urządzeń'!H63="","",'Baza urządzeń'!H63)</f>
        <v>4</v>
      </c>
    </row>
    <row r="63" spans="1:19" ht="15" x14ac:dyDescent="0.25">
      <c r="A63" s="1">
        <v>37</v>
      </c>
      <c r="B63" s="45"/>
      <c r="C63" s="45"/>
      <c r="D63" s="19"/>
      <c r="E63" s="20" t="str">
        <f t="shared" si="0"/>
        <v/>
      </c>
      <c r="F63" s="20" t="str">
        <f t="shared" si="1"/>
        <v/>
      </c>
      <c r="G63" s="21"/>
      <c r="H63" s="20" t="str">
        <f t="shared" si="2"/>
        <v/>
      </c>
      <c r="I63" s="20" t="str">
        <f t="shared" si="3"/>
        <v/>
      </c>
      <c r="L63" s="1" t="str">
        <f>IF('Baza urządzeń'!A64="","",'Baza urządzeń'!A64)</f>
        <v>Monitor/telewizor 21”</v>
      </c>
      <c r="M63" s="1">
        <f>IF('Baza urządzeń'!B64="","",'Baza urządzeń'!B64)</f>
        <v>90</v>
      </c>
      <c r="N63" s="1">
        <f>IF('Baza urządzeń'!C64="","",'Baza urządzeń'!C64)</f>
        <v>4.5</v>
      </c>
      <c r="O63" s="1">
        <f>IF('Baza urządzeń'!D64="","",'Baza urządzeń'!D64)</f>
        <v>1.41147</v>
      </c>
      <c r="P63" s="1">
        <f>IF('Baza urządzeń'!E64="","",'Baza urządzeń'!E64)</f>
        <v>0.15147000000000002</v>
      </c>
      <c r="Q63" s="1">
        <f>IF('Baza urządzeń'!F64="","",'Baza urządzeń'!F64)</f>
        <v>3.5639999999999998E-2</v>
      </c>
      <c r="R63" s="1">
        <f>IF('Baza urządzeń'!G64="","",'Baza urządzeń'!G64)</f>
        <v>83.6</v>
      </c>
      <c r="S63" s="1">
        <f>IF('Baza urządzeń'!H64="","",'Baza urządzeń'!H64)</f>
        <v>4.5</v>
      </c>
    </row>
    <row r="64" spans="1:19" ht="15" x14ac:dyDescent="0.25">
      <c r="A64" s="1">
        <v>38</v>
      </c>
      <c r="B64" s="45"/>
      <c r="C64" s="45"/>
      <c r="D64" s="19"/>
      <c r="E64" s="20" t="str">
        <f t="shared" si="0"/>
        <v/>
      </c>
      <c r="F64" s="20" t="str">
        <f t="shared" si="1"/>
        <v/>
      </c>
      <c r="G64" s="21"/>
      <c r="H64" s="20" t="str">
        <f t="shared" si="2"/>
        <v/>
      </c>
      <c r="I64" s="20" t="str">
        <f t="shared" si="3"/>
        <v/>
      </c>
      <c r="L64" s="1" t="str">
        <f>IF('Baza urządzeń'!A65="","",'Baza urządzeń'!A65)</f>
        <v>Monitor/telewizor 24”</v>
      </c>
      <c r="M64" s="1">
        <f>IF('Baza urządzeń'!B65="","",'Baza urządzeń'!B65)</f>
        <v>120</v>
      </c>
      <c r="N64" s="1">
        <f>IF('Baza urządzeń'!C65="","",'Baza urządzeń'!C65)</f>
        <v>6</v>
      </c>
      <c r="O64" s="1">
        <f>IF('Baza urządzeń'!D65="","",'Baza urządzeń'!D65)</f>
        <v>1.8819599999999999</v>
      </c>
      <c r="P64" s="1">
        <f>IF('Baza urządzeń'!E65="","",'Baza urządzeń'!E65)</f>
        <v>0.20196000000000003</v>
      </c>
      <c r="Q64" s="1">
        <f>IF('Baza urządzeń'!F65="","",'Baza urządzeń'!F65)</f>
        <v>4.752E-2</v>
      </c>
      <c r="R64" s="1">
        <f>IF('Baza urządzeń'!G65="","",'Baza urządzeń'!G65)</f>
        <v>95.000000000000014</v>
      </c>
      <c r="S64" s="1">
        <f>IF('Baza urządzeń'!H65="","",'Baza urządzeń'!H65)</f>
        <v>6</v>
      </c>
    </row>
    <row r="65" spans="1:19" ht="15" x14ac:dyDescent="0.25">
      <c r="A65" s="1">
        <v>39</v>
      </c>
      <c r="B65" s="45"/>
      <c r="C65" s="45"/>
      <c r="D65" s="19"/>
      <c r="E65" s="20" t="str">
        <f t="shared" si="0"/>
        <v/>
      </c>
      <c r="F65" s="20" t="str">
        <f t="shared" si="1"/>
        <v/>
      </c>
      <c r="G65" s="21"/>
      <c r="H65" s="20" t="str">
        <f t="shared" si="2"/>
        <v/>
      </c>
      <c r="I65" s="20" t="str">
        <f t="shared" si="3"/>
        <v/>
      </c>
      <c r="L65" s="1" t="str">
        <f>IF('Baza urządzeń'!A66="","",'Baza urządzeń'!A66)</f>
        <v>Monitor/telewizor 30”</v>
      </c>
      <c r="M65" s="1">
        <f>IF('Baza urządzeń'!B66="","",'Baza urządzeń'!B66)</f>
        <v>140</v>
      </c>
      <c r="N65" s="1">
        <f>IF('Baza urządzeń'!C66="","",'Baza urządzeń'!C66)</f>
        <v>7</v>
      </c>
      <c r="O65" s="1">
        <f>IF('Baza urządzeń'!D66="","",'Baza urządzeń'!D66)</f>
        <v>2.1956199999999999</v>
      </c>
      <c r="P65" s="1">
        <f>IF('Baza urządzeń'!E66="","",'Baza urządzeń'!E66)</f>
        <v>0.23562000000000002</v>
      </c>
      <c r="Q65" s="1">
        <f>IF('Baza urządzeń'!F66="","",'Baza urządzeń'!F66)</f>
        <v>5.5440000000000003E-2</v>
      </c>
      <c r="R65" s="1">
        <f>IF('Baza urządzeń'!G66="","",'Baza urządzeń'!G66)</f>
        <v>121.6</v>
      </c>
      <c r="S65" s="1">
        <f>IF('Baza urządzeń'!H66="","",'Baza urządzeń'!H66)</f>
        <v>7</v>
      </c>
    </row>
    <row r="66" spans="1:19" ht="15" x14ac:dyDescent="0.25">
      <c r="A66" s="1">
        <v>40</v>
      </c>
      <c r="B66" s="45"/>
      <c r="C66" s="45"/>
      <c r="D66" s="19"/>
      <c r="E66" s="20" t="str">
        <f t="shared" si="0"/>
        <v/>
      </c>
      <c r="F66" s="20" t="str">
        <f t="shared" si="1"/>
        <v/>
      </c>
      <c r="G66" s="21"/>
      <c r="H66" s="20" t="str">
        <f t="shared" si="2"/>
        <v/>
      </c>
      <c r="I66" s="20" t="str">
        <f t="shared" si="3"/>
        <v/>
      </c>
      <c r="L66" s="1" t="str">
        <f>IF('Baza urządzeń'!A67="","",'Baza urządzeń'!A67)</f>
        <v>Monitor/telewizor 40”</v>
      </c>
      <c r="M66" s="1">
        <f>IF('Baza urządzeń'!B67="","",'Baza urządzeń'!B67)</f>
        <v>240</v>
      </c>
      <c r="N66" s="1">
        <f>IF('Baza urządzeń'!C67="","",'Baza urządzeń'!C67)</f>
        <v>12</v>
      </c>
      <c r="O66" s="1">
        <f>IF('Baza urządzeń'!D67="","",'Baza urządzeń'!D67)</f>
        <v>3.7639199999999997</v>
      </c>
      <c r="P66" s="1">
        <f>IF('Baza urządzeń'!E67="","",'Baza urządzeń'!E67)</f>
        <v>0.40392000000000006</v>
      </c>
      <c r="Q66" s="1">
        <f>IF('Baza urządzeń'!F67="","",'Baza urządzeń'!F67)</f>
        <v>9.5039999999999999E-2</v>
      </c>
      <c r="R66" s="1">
        <f>IF('Baza urządzeń'!G67="","",'Baza urządzeń'!G67)</f>
        <v>146.30000000000001</v>
      </c>
      <c r="S66" s="1">
        <f>IF('Baza urządzeń'!H67="","",'Baza urządzeń'!H67)</f>
        <v>12</v>
      </c>
    </row>
    <row r="67" spans="1:19" ht="15" x14ac:dyDescent="0.25">
      <c r="A67" s="1">
        <v>41</v>
      </c>
      <c r="B67" s="45"/>
      <c r="C67" s="45"/>
      <c r="D67" s="19"/>
      <c r="E67" s="20" t="str">
        <f t="shared" si="0"/>
        <v/>
      </c>
      <c r="F67" s="20" t="str">
        <f t="shared" si="1"/>
        <v/>
      </c>
      <c r="G67" s="21"/>
      <c r="H67" s="20" t="str">
        <f t="shared" si="2"/>
        <v/>
      </c>
      <c r="I67" s="20" t="str">
        <f t="shared" si="3"/>
        <v/>
      </c>
      <c r="L67" s="1" t="str">
        <f>IF('Baza urządzeń'!A68="","",'Baza urządzeń'!A68)</f>
        <v>Monitor/telewizor 50”</v>
      </c>
      <c r="M67" s="1">
        <f>IF('Baza urządzeń'!B68="","",'Baza urządzeń'!B68)</f>
        <v>600</v>
      </c>
      <c r="N67" s="1">
        <f>IF('Baza urządzeń'!C68="","",'Baza urządzeń'!C68)</f>
        <v>30</v>
      </c>
      <c r="O67" s="1">
        <f>IF('Baza urządzeń'!D68="","",'Baza urządzeń'!D68)</f>
        <v>9.4098000000000006</v>
      </c>
      <c r="P67" s="1">
        <f>IF('Baza urządzeń'!E68="","",'Baza urządzeń'!E68)</f>
        <v>1.0098</v>
      </c>
      <c r="Q67" s="1">
        <f>IF('Baza urządzeń'!F68="","",'Baza urządzeń'!F68)</f>
        <v>0.23760000000000001</v>
      </c>
      <c r="R67" s="1">
        <f>IF('Baza urządzeń'!G68="","",'Baza urządzeń'!G68)</f>
        <v>180.50000000000003</v>
      </c>
      <c r="S67" s="1">
        <f>IF('Baza urządzeń'!H68="","",'Baza urządzeń'!H68)</f>
        <v>30</v>
      </c>
    </row>
    <row r="68" spans="1:19" ht="15" x14ac:dyDescent="0.25">
      <c r="A68" s="1">
        <v>42</v>
      </c>
      <c r="B68" s="45"/>
      <c r="C68" s="45"/>
      <c r="D68" s="19"/>
      <c r="E68" s="20" t="str">
        <f t="shared" si="0"/>
        <v/>
      </c>
      <c r="F68" s="20" t="str">
        <f t="shared" si="1"/>
        <v/>
      </c>
      <c r="G68" s="21"/>
      <c r="H68" s="20" t="str">
        <f t="shared" si="2"/>
        <v/>
      </c>
      <c r="I68" s="20" t="str">
        <f t="shared" si="3"/>
        <v/>
      </c>
      <c r="L68" s="1" t="str">
        <f>IF('Baza urządzeń'!A69="","",'Baza urządzeń'!A69)</f>
        <v>Monitor/telewizor 60”</v>
      </c>
      <c r="M68" s="1">
        <f>IF('Baza urządzeń'!B69="","",'Baza urządzeń'!B69)</f>
        <v>1000</v>
      </c>
      <c r="N68" s="1">
        <f>IF('Baza urządzeń'!C69="","",'Baza urządzeń'!C69)</f>
        <v>50</v>
      </c>
      <c r="O68" s="1">
        <f>IF('Baza urządzeń'!D69="","",'Baza urządzeń'!D69)</f>
        <v>15.683</v>
      </c>
      <c r="P68" s="1">
        <f>IF('Baza urządzeń'!E69="","",'Baza urządzeń'!E69)</f>
        <v>1.6830000000000001</v>
      </c>
      <c r="Q68" s="1">
        <f>IF('Baza urządzeń'!F69="","",'Baza urządzeń'!F69)</f>
        <v>0.39600000000000002</v>
      </c>
      <c r="R68" s="1">
        <f>IF('Baza urządzeń'!G69="","",'Baza urządzeń'!G69)</f>
        <v>228</v>
      </c>
      <c r="S68" s="1">
        <f>IF('Baza urządzeń'!H69="","",'Baza urządzeń'!H69)</f>
        <v>50</v>
      </c>
    </row>
    <row r="69" spans="1:19" ht="15" x14ac:dyDescent="0.25">
      <c r="A69" s="1">
        <v>43</v>
      </c>
      <c r="B69" s="45"/>
      <c r="C69" s="45"/>
      <c r="D69" s="19"/>
      <c r="E69" s="20" t="str">
        <f t="shared" si="0"/>
        <v/>
      </c>
      <c r="F69" s="20" t="str">
        <f t="shared" si="1"/>
        <v/>
      </c>
      <c r="G69" s="21"/>
      <c r="H69" s="20" t="str">
        <f t="shared" si="2"/>
        <v/>
      </c>
      <c r="I69" s="20" t="str">
        <f t="shared" si="3"/>
        <v/>
      </c>
      <c r="L69" s="1" t="str">
        <f>IF('Baza urządzeń'!A70="","",'Baza urządzeń'!A70)</f>
        <v>Komputer stacjonarny</v>
      </c>
      <c r="M69" s="1">
        <f>IF('Baza urządzeń'!B70="","",'Baza urządzeń'!B70)</f>
        <v>240</v>
      </c>
      <c r="N69" s="1">
        <f>IF('Baza urządzeń'!C70="","",'Baza urządzeń'!C70)</f>
        <v>12</v>
      </c>
      <c r="O69" s="1">
        <f>IF('Baza urządzeń'!D70="","",'Baza urządzeń'!D70)</f>
        <v>3.7639199999999997</v>
      </c>
      <c r="P69" s="1">
        <f>IF('Baza urządzeń'!E70="","",'Baza urządzeń'!E70)</f>
        <v>0.40392000000000006</v>
      </c>
      <c r="Q69" s="1">
        <f>IF('Baza urządzeń'!F70="","",'Baza urządzeń'!F70)</f>
        <v>9.5039999999999999E-2</v>
      </c>
      <c r="R69" s="1">
        <f>IF('Baza urządzeń'!G70="","",'Baza urządzeń'!G70)</f>
        <v>570.00000000000023</v>
      </c>
      <c r="S69" s="1">
        <f>IF('Baza urządzeń'!H70="","",'Baza urządzeń'!H70)</f>
        <v>12</v>
      </c>
    </row>
    <row r="70" spans="1:19" ht="15" x14ac:dyDescent="0.25">
      <c r="A70" s="1">
        <v>44</v>
      </c>
      <c r="B70" s="45"/>
      <c r="C70" s="45"/>
      <c r="D70" s="19"/>
      <c r="E70" s="20" t="str">
        <f t="shared" si="0"/>
        <v/>
      </c>
      <c r="F70" s="20" t="str">
        <f t="shared" si="1"/>
        <v/>
      </c>
      <c r="G70" s="21"/>
      <c r="H70" s="20" t="str">
        <f t="shared" si="2"/>
        <v/>
      </c>
      <c r="I70" s="20" t="str">
        <f t="shared" si="3"/>
        <v/>
      </c>
      <c r="L70" s="1" t="str">
        <f>IF('Baza urządzeń'!A71="","",'Baza urządzeń'!A71)</f>
        <v>Laptop</v>
      </c>
      <c r="M70" s="1">
        <f>IF('Baza urządzeń'!B71="","",'Baza urządzeń'!B71)</f>
        <v>80</v>
      </c>
      <c r="N70" s="1">
        <f>IF('Baza urządzeń'!C71="","",'Baza urządzeń'!C71)</f>
        <v>4</v>
      </c>
      <c r="O70" s="1">
        <f>IF('Baza urządzeń'!D71="","",'Baza urządzeń'!D71)</f>
        <v>0.78415000000000001</v>
      </c>
      <c r="P70" s="1">
        <f>IF('Baza urządzeń'!E71="","",'Baza urządzeń'!E71)</f>
        <v>8.4150000000000003E-2</v>
      </c>
      <c r="Q70" s="1">
        <f>IF('Baza urządzeń'!F71="","",'Baza urządzeń'!F71)</f>
        <v>1.9799999999999998E-2</v>
      </c>
      <c r="R70" s="1">
        <f>IF('Baza urządzeń'!G71="","",'Baza urządzeń'!G71)</f>
        <v>119.70000000000002</v>
      </c>
      <c r="S70" s="1">
        <f>IF('Baza urządzeń'!H71="","",'Baza urządzeń'!H71)</f>
        <v>2.5</v>
      </c>
    </row>
    <row r="71" spans="1:19" ht="15" x14ac:dyDescent="0.25">
      <c r="A71" s="1">
        <v>45</v>
      </c>
      <c r="B71" s="45"/>
      <c r="C71" s="45"/>
      <c r="D71" s="19"/>
      <c r="E71" s="20" t="str">
        <f t="shared" si="0"/>
        <v/>
      </c>
      <c r="F71" s="20" t="str">
        <f t="shared" si="1"/>
        <v/>
      </c>
      <c r="G71" s="21"/>
      <c r="H71" s="20" t="str">
        <f t="shared" si="2"/>
        <v/>
      </c>
      <c r="I71" s="20" t="str">
        <f t="shared" si="3"/>
        <v/>
      </c>
      <c r="L71" s="1" t="str">
        <f>IF('Baza urządzeń'!A72="","",'Baza urządzeń'!A72)</f>
        <v>Netbook</v>
      </c>
      <c r="M71" s="1">
        <f>IF('Baza urządzeń'!B72="","",'Baza urządzeń'!B72)</f>
        <v>64</v>
      </c>
      <c r="N71" s="1">
        <f>IF('Baza urządzeń'!C72="","",'Baza urządzeń'!C72)</f>
        <v>3.2</v>
      </c>
      <c r="O71" s="1">
        <f>IF('Baza urządzeń'!D72="","",'Baza urządzeń'!D72)</f>
        <v>0.62731999999999999</v>
      </c>
      <c r="P71" s="1">
        <f>IF('Baza urządzeń'!E72="","",'Baza urządzeń'!E72)</f>
        <v>6.7320000000000005E-2</v>
      </c>
      <c r="Q71" s="1">
        <f>IF('Baza urządzeń'!F72="","",'Baza urządzeń'!F72)</f>
        <v>1.584E-2</v>
      </c>
      <c r="R71" s="1">
        <f>IF('Baza urządzeń'!G72="","",'Baza urządzeń'!G72)</f>
        <v>76.000000000000014</v>
      </c>
      <c r="S71" s="1">
        <f>IF('Baza urządzeń'!H72="","",'Baza urządzeń'!H72)</f>
        <v>2</v>
      </c>
    </row>
    <row r="72" spans="1:19" ht="15" x14ac:dyDescent="0.25">
      <c r="A72" s="1">
        <v>46</v>
      </c>
      <c r="B72" s="45"/>
      <c r="C72" s="45"/>
      <c r="D72" s="19"/>
      <c r="E72" s="20" t="str">
        <f t="shared" si="0"/>
        <v/>
      </c>
      <c r="F72" s="20" t="str">
        <f t="shared" si="1"/>
        <v/>
      </c>
      <c r="G72" s="21"/>
      <c r="H72" s="20" t="str">
        <f t="shared" si="2"/>
        <v/>
      </c>
      <c r="I72" s="20" t="str">
        <f t="shared" si="3"/>
        <v/>
      </c>
      <c r="L72" s="1" t="str">
        <f>IF('Baza urządzeń'!A73="","",'Baza urządzeń'!A73)</f>
        <v>Urządzenie wielofunkcyjne A4</v>
      </c>
      <c r="M72" s="1">
        <f>IF('Baza urządzeń'!B73="","",'Baza urządzeń'!B73)</f>
        <v>240</v>
      </c>
      <c r="N72" s="1">
        <f>IF('Baza urządzeń'!C73="","",'Baza urządzeń'!C73)</f>
        <v>12</v>
      </c>
      <c r="O72" s="1">
        <f>IF('Baza urządzeń'!D73="","",'Baza urządzeń'!D73)</f>
        <v>2.3524500000000002</v>
      </c>
      <c r="P72" s="1">
        <f>IF('Baza urządzeń'!E73="","",'Baza urządzeń'!E73)</f>
        <v>0.25245000000000001</v>
      </c>
      <c r="Q72" s="1">
        <f>IF('Baza urządzeń'!F73="","",'Baza urządzeń'!F73)</f>
        <v>5.9400000000000001E-2</v>
      </c>
      <c r="R72" s="1">
        <f>IF('Baza urządzeń'!G73="","",'Baza urządzeń'!G73)</f>
        <v>34.200000000000003</v>
      </c>
      <c r="S72" s="1">
        <f>IF('Baza urządzeń'!H73="","",'Baza urządzeń'!H73)</f>
        <v>7.5</v>
      </c>
    </row>
    <row r="73" spans="1:19" ht="15" x14ac:dyDescent="0.25">
      <c r="A73" s="1">
        <v>47</v>
      </c>
      <c r="B73" s="45"/>
      <c r="C73" s="45"/>
      <c r="D73" s="19"/>
      <c r="E73" s="20" t="str">
        <f t="shared" si="0"/>
        <v/>
      </c>
      <c r="F73" s="20" t="str">
        <f t="shared" si="1"/>
        <v/>
      </c>
      <c r="G73" s="21"/>
      <c r="H73" s="20" t="str">
        <f t="shared" si="2"/>
        <v/>
      </c>
      <c r="I73" s="20" t="str">
        <f t="shared" si="3"/>
        <v/>
      </c>
      <c r="L73" s="1" t="str">
        <f>IF('Baza urządzeń'!A74="","",'Baza urządzeń'!A74)</f>
        <v>Urządzenie wielofunkcyjne A3</v>
      </c>
      <c r="M73" s="1">
        <f>IF('Baza urządzeń'!B74="","",'Baza urządzeń'!B74)</f>
        <v>700</v>
      </c>
      <c r="N73" s="1">
        <f>IF('Baza urządzeń'!C74="","",'Baza urządzeń'!C74)</f>
        <v>35</v>
      </c>
      <c r="O73" s="1">
        <f>IF('Baza urządzeń'!D74="","",'Baza urządzeń'!D74)</f>
        <v>10.9781</v>
      </c>
      <c r="P73" s="1">
        <f>IF('Baza urządzeń'!E74="","",'Baza urządzeń'!E74)</f>
        <v>1.1781000000000001</v>
      </c>
      <c r="Q73" s="1">
        <f>IF('Baza urządzeń'!F74="","",'Baza urządzeń'!F74)</f>
        <v>0.2772</v>
      </c>
      <c r="R73" s="1">
        <f>IF('Baza urządzeń'!G74="","",'Baza urządzeń'!G74)</f>
        <v>419.9</v>
      </c>
      <c r="S73" s="1">
        <f>IF('Baza urządzeń'!H74="","",'Baza urządzeń'!H74)</f>
        <v>35</v>
      </c>
    </row>
    <row r="74" spans="1:19" ht="15" x14ac:dyDescent="0.25">
      <c r="A74" s="1">
        <v>48</v>
      </c>
      <c r="B74" s="45"/>
      <c r="C74" s="45"/>
      <c r="D74" s="19"/>
      <c r="E74" s="20" t="str">
        <f t="shared" si="0"/>
        <v/>
      </c>
      <c r="F74" s="20" t="str">
        <f t="shared" si="1"/>
        <v/>
      </c>
      <c r="G74" s="21"/>
      <c r="H74" s="20" t="str">
        <f t="shared" si="2"/>
        <v/>
      </c>
      <c r="I74" s="20" t="str">
        <f t="shared" si="3"/>
        <v/>
      </c>
      <c r="L74" s="1" t="str">
        <f>IF('Baza urządzeń'!A75="","",'Baza urządzeń'!A75)</f>
        <v>Projektor</v>
      </c>
      <c r="M74" s="1">
        <f>IF('Baza urządzeń'!B75="","",'Baza urządzeń'!B75)</f>
        <v>112</v>
      </c>
      <c r="N74" s="1">
        <f>IF('Baza urządzeń'!C75="","",'Baza urządzeń'!C75)</f>
        <v>5.6</v>
      </c>
      <c r="O74" s="1">
        <f>IF('Baza urządzeń'!D75="","",'Baza urządzeń'!D75)</f>
        <v>1.09781</v>
      </c>
      <c r="P74" s="1">
        <f>IF('Baza urządzeń'!E75="","",'Baza urządzeń'!E75)</f>
        <v>0.11781000000000001</v>
      </c>
      <c r="Q74" s="1">
        <f>IF('Baza urządzeń'!F75="","",'Baza urządzeń'!F75)</f>
        <v>2.7720000000000002E-2</v>
      </c>
      <c r="R74" s="1">
        <f>IF('Baza urządzeń'!G75="","",'Baza urządzeń'!G75)</f>
        <v>83.125000000000014</v>
      </c>
      <c r="S74" s="1">
        <f>IF('Baza urządzeń'!H75="","",'Baza urządzeń'!H75)</f>
        <v>3.5</v>
      </c>
    </row>
    <row r="75" spans="1:19" ht="15" x14ac:dyDescent="0.25">
      <c r="A75" s="1">
        <v>49</v>
      </c>
      <c r="B75" s="45"/>
      <c r="C75" s="45"/>
      <c r="D75" s="19"/>
      <c r="E75" s="20" t="str">
        <f t="shared" si="0"/>
        <v/>
      </c>
      <c r="F75" s="20" t="str">
        <f t="shared" si="1"/>
        <v/>
      </c>
      <c r="G75" s="21"/>
      <c r="H75" s="20" t="str">
        <f t="shared" si="2"/>
        <v/>
      </c>
      <c r="I75" s="20" t="str">
        <f t="shared" si="3"/>
        <v/>
      </c>
      <c r="L75" s="1" t="str">
        <f>IF('Baza urządzeń'!A76="","",'Baza urządzeń'!A76)</f>
        <v>Radioodtwarzacz</v>
      </c>
      <c r="M75" s="1">
        <f>IF('Baza urządzeń'!B76="","",'Baza urządzeń'!B76)</f>
        <v>64</v>
      </c>
      <c r="N75" s="1">
        <f>IF('Baza urządzeń'!C76="","",'Baza urządzeń'!C76)</f>
        <v>3.2</v>
      </c>
      <c r="O75" s="1">
        <f>IF('Baza urządzeń'!D76="","",'Baza urządzeń'!D76)</f>
        <v>0.62731999999999999</v>
      </c>
      <c r="P75" s="1">
        <f>IF('Baza urządzeń'!E76="","",'Baza urządzeń'!E76)</f>
        <v>6.7320000000000005E-2</v>
      </c>
      <c r="Q75" s="1">
        <f>IF('Baza urządzeń'!F76="","",'Baza urządzeń'!F76)</f>
        <v>1.584E-2</v>
      </c>
      <c r="R75" s="1">
        <f>IF('Baza urządzeń'!G76="","",'Baza urządzeń'!G76)</f>
        <v>19.000000000000004</v>
      </c>
      <c r="S75" s="1">
        <f>IF('Baza urządzeń'!H76="","",'Baza urządzeń'!H76)</f>
        <v>2</v>
      </c>
    </row>
    <row r="76" spans="1:19" ht="15" x14ac:dyDescent="0.25">
      <c r="A76" s="1">
        <v>50</v>
      </c>
      <c r="B76" s="45"/>
      <c r="C76" s="45"/>
      <c r="D76" s="19"/>
      <c r="E76" s="20" t="str">
        <f t="shared" si="0"/>
        <v/>
      </c>
      <c r="F76" s="20" t="str">
        <f t="shared" si="1"/>
        <v/>
      </c>
      <c r="G76" s="21"/>
      <c r="H76" s="20" t="str">
        <f t="shared" si="2"/>
        <v/>
      </c>
      <c r="I76" s="20" t="str">
        <f t="shared" si="3"/>
        <v/>
      </c>
      <c r="L76" s="1" t="str">
        <f>IF('Baza urządzeń'!A77="","",'Baza urządzeń'!A77)</f>
        <v>Telefon stacjonarny</v>
      </c>
      <c r="M76" s="1">
        <f>IF('Baza urządzeń'!B77="","",'Baza urządzeń'!B77)</f>
        <v>16</v>
      </c>
      <c r="N76" s="1">
        <f>IF('Baza urządzeń'!C77="","",'Baza urządzeń'!C77)</f>
        <v>0.64</v>
      </c>
      <c r="O76" s="1">
        <f>IF('Baza urządzeń'!D77="","",'Baza urządzeń'!D77)</f>
        <v>0.15683</v>
      </c>
      <c r="P76" s="1">
        <f>IF('Baza urządzeń'!E77="","",'Baza urządzeń'!E77)</f>
        <v>1.6830000000000001E-2</v>
      </c>
      <c r="Q76" s="1">
        <f>IF('Baza urządzeń'!F77="","",'Baza urządzeń'!F77)</f>
        <v>3.96E-3</v>
      </c>
      <c r="R76" s="1">
        <f>IF('Baza urządzeń'!G77="","",'Baza urządzeń'!G77)</f>
        <v>1.1875000000000002</v>
      </c>
      <c r="S76" s="1">
        <f>IF('Baza urządzeń'!H77="","",'Baza urządzeń'!H77)</f>
        <v>0.5</v>
      </c>
    </row>
    <row r="77" spans="1:19" ht="15" x14ac:dyDescent="0.25">
      <c r="A77" s="1">
        <v>51</v>
      </c>
      <c r="B77" s="45"/>
      <c r="C77" s="45"/>
      <c r="D77" s="19"/>
      <c r="E77" s="20" t="str">
        <f t="shared" si="0"/>
        <v/>
      </c>
      <c r="F77" s="20" t="str">
        <f t="shared" si="1"/>
        <v/>
      </c>
      <c r="G77" s="21"/>
      <c r="H77" s="20" t="str">
        <f t="shared" si="2"/>
        <v/>
      </c>
      <c r="I77" s="20" t="str">
        <f t="shared" si="3"/>
        <v/>
      </c>
      <c r="L77" s="1" t="str">
        <f>IF('Baza urządzeń'!A78="","",'Baza urządzeń'!A78)</f>
        <v>Fax</v>
      </c>
      <c r="M77" s="1">
        <f>IF('Baza urządzeń'!B78="","",'Baza urządzeń'!B78)</f>
        <v>115.2</v>
      </c>
      <c r="N77" s="1">
        <f>IF('Baza urządzeń'!C78="","",'Baza urządzeń'!C78)</f>
        <v>4.6080000000000005</v>
      </c>
      <c r="O77" s="1">
        <f>IF('Baza urządzeń'!D78="","",'Baza urządzeń'!D78)</f>
        <v>1.129176</v>
      </c>
      <c r="P77" s="1">
        <f>IF('Baza urządzeń'!E78="","",'Baza urządzeń'!E78)</f>
        <v>0.12117600000000001</v>
      </c>
      <c r="Q77" s="1">
        <f>IF('Baza urządzeń'!F78="","",'Baza urządzeń'!F78)</f>
        <v>2.8511999999999999E-2</v>
      </c>
      <c r="R77" s="1">
        <f>IF('Baza urządzeń'!G78="","",'Baza urządzeń'!G78)</f>
        <v>32.893750000000004</v>
      </c>
      <c r="S77" s="1">
        <f>IF('Baza urządzeń'!H78="","",'Baza urządzeń'!H78)</f>
        <v>3.6</v>
      </c>
    </row>
    <row r="78" spans="1:19" ht="15" x14ac:dyDescent="0.25">
      <c r="A78" s="1">
        <v>52</v>
      </c>
      <c r="B78" s="45"/>
      <c r="C78" s="45"/>
      <c r="D78" s="19"/>
      <c r="E78" s="20" t="str">
        <f t="shared" si="0"/>
        <v/>
      </c>
      <c r="F78" s="20" t="str">
        <f t="shared" si="1"/>
        <v/>
      </c>
      <c r="G78" s="21"/>
      <c r="H78" s="20" t="str">
        <f t="shared" si="2"/>
        <v/>
      </c>
      <c r="I78" s="20" t="str">
        <f t="shared" si="3"/>
        <v/>
      </c>
      <c r="L78" s="1" t="str">
        <f>IF('Baza urządzeń'!A79="","",'Baza urządzeń'!A79)</f>
        <v>Niszczarka do dokumentów</v>
      </c>
      <c r="M78" s="1">
        <f>IF('Baza urządzeń'!B79="","",'Baza urządzeń'!B79)</f>
        <v>4.18</v>
      </c>
      <c r="N78" s="1">
        <f>IF('Baza urządzeń'!C79="","",'Baza urządzeń'!C79)</f>
        <v>8.3599999999999994E-2</v>
      </c>
      <c r="O78" s="1">
        <f>IF('Baza urządzeń'!D79="","",'Baza urządzeń'!D79)</f>
        <v>0.345026</v>
      </c>
      <c r="P78" s="1">
        <f>IF('Baza urządzeń'!E79="","",'Baza urządzeń'!E79)</f>
        <v>3.7026000000000003E-2</v>
      </c>
      <c r="Q78" s="1">
        <f>IF('Baza urządzeń'!F79="","",'Baza urządzeń'!F79)</f>
        <v>8.712000000000001E-3</v>
      </c>
      <c r="R78" s="1">
        <f>IF('Baza urządzeń'!G79="","",'Baza urządzeń'!G79)</f>
        <v>1.9000000000000004</v>
      </c>
      <c r="S78" s="1">
        <f>IF('Baza urządzeń'!H79="","",'Baza urządzeń'!H79)</f>
        <v>1.1000000000000001</v>
      </c>
    </row>
    <row r="79" spans="1:19" ht="15" x14ac:dyDescent="0.25">
      <c r="A79" s="1">
        <v>53</v>
      </c>
      <c r="B79" s="45"/>
      <c r="C79" s="45"/>
      <c r="D79" s="19"/>
      <c r="E79" s="20" t="str">
        <f t="shared" si="0"/>
        <v/>
      </c>
      <c r="F79" s="20" t="str">
        <f t="shared" si="1"/>
        <v/>
      </c>
      <c r="G79" s="21"/>
      <c r="H79" s="20" t="str">
        <f t="shared" si="2"/>
        <v/>
      </c>
      <c r="I79" s="20" t="str">
        <f t="shared" si="3"/>
        <v/>
      </c>
      <c r="L79" s="1" t="str">
        <f>IF('Baza urządzeń'!A80="","",'Baza urządzeń'!A80)</f>
        <v/>
      </c>
      <c r="M79" s="1" t="str">
        <f>IF('Baza urządzeń'!B80="","",'Baza urządzeń'!B80)</f>
        <v/>
      </c>
      <c r="N79" s="1" t="str">
        <f>IF('Baza urządzeń'!C80="","",'Baza urządzeń'!C80)</f>
        <v/>
      </c>
      <c r="O79" s="1">
        <f>IF('Baza urządzeń'!D80="","",'Baza urządzeń'!D80)</f>
        <v>0</v>
      </c>
      <c r="P79" s="1">
        <f>IF('Baza urządzeń'!E80="","",'Baza urządzeń'!E80)</f>
        <v>0</v>
      </c>
      <c r="Q79" s="1">
        <f>IF('Baza urządzeń'!F80="","",'Baza urządzeń'!F80)</f>
        <v>0</v>
      </c>
      <c r="R79" s="1" t="str">
        <f>IF('Baza urządzeń'!G80="","",'Baza urządzeń'!G80)</f>
        <v/>
      </c>
      <c r="S79" s="1" t="str">
        <f>IF('Baza urządzeń'!H80="","",'Baza urządzeń'!H80)</f>
        <v/>
      </c>
    </row>
    <row r="80" spans="1:19" ht="15" x14ac:dyDescent="0.25">
      <c r="A80" s="1">
        <v>54</v>
      </c>
      <c r="B80" s="45"/>
      <c r="C80" s="45"/>
      <c r="D80" s="19"/>
      <c r="E80" s="20" t="str">
        <f t="shared" si="0"/>
        <v/>
      </c>
      <c r="F80" s="20" t="str">
        <f t="shared" si="1"/>
        <v/>
      </c>
      <c r="G80" s="21"/>
      <c r="H80" s="20" t="str">
        <f t="shared" si="2"/>
        <v/>
      </c>
      <c r="I80" s="20" t="str">
        <f t="shared" si="3"/>
        <v/>
      </c>
      <c r="L80" s="1" t="str">
        <f>IF('Baza urządzeń'!A81="","",'Baza urządzeń'!A81)</f>
        <v/>
      </c>
      <c r="M80" s="1" t="str">
        <f>IF('Baza urządzeń'!B81="","",'Baza urządzeń'!B81)</f>
        <v/>
      </c>
      <c r="N80" s="1" t="str">
        <f>IF('Baza urządzeń'!C81="","",'Baza urządzeń'!C81)</f>
        <v/>
      </c>
      <c r="O80" s="1">
        <f>IF('Baza urządzeń'!D81="","",'Baza urządzeń'!D81)</f>
        <v>0</v>
      </c>
      <c r="P80" s="1">
        <f>IF('Baza urządzeń'!E81="","",'Baza urządzeń'!E81)</f>
        <v>0</v>
      </c>
      <c r="Q80" s="1">
        <f>IF('Baza urządzeń'!F81="","",'Baza urządzeń'!F81)</f>
        <v>0</v>
      </c>
      <c r="R80" s="1" t="str">
        <f>IF('Baza urządzeń'!G81="","",'Baza urządzeń'!G81)</f>
        <v/>
      </c>
      <c r="S80" s="1" t="str">
        <f>IF('Baza urządzeń'!H81="","",'Baza urządzeń'!H81)</f>
        <v/>
      </c>
    </row>
    <row r="81" spans="1:19" ht="15" x14ac:dyDescent="0.25">
      <c r="A81" s="1">
        <v>55</v>
      </c>
      <c r="B81" s="45"/>
      <c r="C81" s="45"/>
      <c r="D81" s="19"/>
      <c r="E81" s="20" t="str">
        <f t="shared" si="0"/>
        <v/>
      </c>
      <c r="F81" s="20" t="str">
        <f t="shared" si="1"/>
        <v/>
      </c>
      <c r="G81" s="21"/>
      <c r="H81" s="20" t="str">
        <f t="shared" si="2"/>
        <v/>
      </c>
      <c r="I81" s="20" t="str">
        <f t="shared" si="3"/>
        <v/>
      </c>
      <c r="L81" s="1" t="str">
        <f>IF('Baza urządzeń'!A82="","",'Baza urządzeń'!A82)</f>
        <v/>
      </c>
      <c r="M81" s="1" t="str">
        <f>IF('Baza urządzeń'!B82="","",'Baza urządzeń'!B82)</f>
        <v/>
      </c>
      <c r="N81" s="1" t="str">
        <f>IF('Baza urządzeń'!C82="","",'Baza urządzeń'!C82)</f>
        <v/>
      </c>
      <c r="O81" s="1">
        <f>IF('Baza urządzeń'!D82="","",'Baza urządzeń'!D82)</f>
        <v>0</v>
      </c>
      <c r="P81" s="1">
        <f>IF('Baza urządzeń'!E82="","",'Baza urządzeń'!E82)</f>
        <v>0</v>
      </c>
      <c r="Q81" s="1">
        <f>IF('Baza urządzeń'!F82="","",'Baza urządzeń'!F82)</f>
        <v>0</v>
      </c>
      <c r="R81" s="1" t="str">
        <f>IF('Baza urządzeń'!G82="","",'Baza urządzeń'!G82)</f>
        <v/>
      </c>
      <c r="S81" s="1" t="str">
        <f>IF('Baza urządzeń'!H82="","",'Baza urządzeń'!H82)</f>
        <v/>
      </c>
    </row>
    <row r="82" spans="1:19" ht="15" x14ac:dyDescent="0.25">
      <c r="A82" s="1">
        <v>56</v>
      </c>
      <c r="B82" s="45"/>
      <c r="C82" s="45"/>
      <c r="D82" s="19"/>
      <c r="E82" s="20" t="str">
        <f t="shared" si="0"/>
        <v/>
      </c>
      <c r="F82" s="20" t="str">
        <f t="shared" si="1"/>
        <v/>
      </c>
      <c r="G82" s="21"/>
      <c r="H82" s="20" t="str">
        <f t="shared" si="2"/>
        <v/>
      </c>
      <c r="I82" s="20" t="str">
        <f t="shared" si="3"/>
        <v/>
      </c>
      <c r="L82" s="1" t="str">
        <f>IF('Baza urządzeń'!A83="","",'Baza urządzeń'!A83)</f>
        <v/>
      </c>
      <c r="M82" s="1" t="str">
        <f>IF('Baza urządzeń'!B83="","",'Baza urządzeń'!B83)</f>
        <v/>
      </c>
      <c r="N82" s="1" t="str">
        <f>IF('Baza urządzeń'!C83="","",'Baza urządzeń'!C83)</f>
        <v/>
      </c>
      <c r="O82" s="1">
        <f>IF('Baza urządzeń'!D83="","",'Baza urządzeń'!D83)</f>
        <v>0</v>
      </c>
      <c r="P82" s="1">
        <f>IF('Baza urządzeń'!E83="","",'Baza urządzeń'!E83)</f>
        <v>0</v>
      </c>
      <c r="Q82" s="1">
        <f>IF('Baza urządzeń'!F83="","",'Baza urządzeń'!F83)</f>
        <v>0</v>
      </c>
      <c r="R82" s="1" t="str">
        <f>IF('Baza urządzeń'!G83="","",'Baza urządzeń'!G83)</f>
        <v/>
      </c>
      <c r="S82" s="1" t="str">
        <f>IF('Baza urządzeń'!H83="","",'Baza urządzeń'!H83)</f>
        <v/>
      </c>
    </row>
    <row r="83" spans="1:19" ht="15" x14ac:dyDescent="0.25">
      <c r="A83" s="1">
        <v>57</v>
      </c>
      <c r="B83" s="45"/>
      <c r="C83" s="45"/>
      <c r="D83" s="19"/>
      <c r="E83" s="20" t="str">
        <f t="shared" si="0"/>
        <v/>
      </c>
      <c r="F83" s="20" t="str">
        <f t="shared" si="1"/>
        <v/>
      </c>
      <c r="G83" s="21"/>
      <c r="H83" s="20" t="str">
        <f t="shared" si="2"/>
        <v/>
      </c>
      <c r="I83" s="20" t="str">
        <f t="shared" si="3"/>
        <v/>
      </c>
      <c r="L83" s="1" t="str">
        <f>IF('Baza urządzeń'!A84="","",'Baza urządzeń'!A84)</f>
        <v/>
      </c>
      <c r="M83" s="1" t="str">
        <f>IF('Baza urządzeń'!B84="","",'Baza urządzeń'!B84)</f>
        <v/>
      </c>
      <c r="N83" s="1" t="str">
        <f>IF('Baza urządzeń'!C84="","",'Baza urządzeń'!C84)</f>
        <v/>
      </c>
      <c r="O83" s="1">
        <f>IF('Baza urządzeń'!D84="","",'Baza urządzeń'!D84)</f>
        <v>0</v>
      </c>
      <c r="P83" s="1">
        <f>IF('Baza urządzeń'!E84="","",'Baza urządzeń'!E84)</f>
        <v>0</v>
      </c>
      <c r="Q83" s="1">
        <f>IF('Baza urządzeń'!F84="","",'Baza urządzeń'!F84)</f>
        <v>0</v>
      </c>
      <c r="R83" s="1" t="str">
        <f>IF('Baza urządzeń'!G84="","",'Baza urządzeń'!G84)</f>
        <v/>
      </c>
      <c r="S83" s="1" t="str">
        <f>IF('Baza urządzeń'!H84="","",'Baza urządzeń'!H84)</f>
        <v/>
      </c>
    </row>
    <row r="84" spans="1:19" ht="15" x14ac:dyDescent="0.25">
      <c r="A84" s="1">
        <v>58</v>
      </c>
      <c r="B84" s="45"/>
      <c r="C84" s="45"/>
      <c r="D84" s="19"/>
      <c r="E84" s="20" t="str">
        <f t="shared" si="0"/>
        <v/>
      </c>
      <c r="F84" s="20" t="str">
        <f t="shared" si="1"/>
        <v/>
      </c>
      <c r="G84" s="21"/>
      <c r="H84" s="20" t="str">
        <f t="shared" si="2"/>
        <v/>
      </c>
      <c r="I84" s="20" t="str">
        <f t="shared" si="3"/>
        <v/>
      </c>
      <c r="L84" s="1" t="str">
        <f>IF('Baza urządzeń'!A85="","",'Baza urządzeń'!A85)</f>
        <v/>
      </c>
      <c r="M84" s="1" t="str">
        <f>IF('Baza urządzeń'!B85="","",'Baza urządzeń'!B85)</f>
        <v/>
      </c>
      <c r="N84" s="1" t="str">
        <f>IF('Baza urządzeń'!C85="","",'Baza urządzeń'!C85)</f>
        <v/>
      </c>
      <c r="O84" s="1">
        <f>IF('Baza urządzeń'!D85="","",'Baza urządzeń'!D85)</f>
        <v>0</v>
      </c>
      <c r="P84" s="1">
        <f>IF('Baza urządzeń'!E85="","",'Baza urządzeń'!E85)</f>
        <v>0</v>
      </c>
      <c r="Q84" s="1">
        <f>IF('Baza urządzeń'!F85="","",'Baza urządzeń'!F85)</f>
        <v>0</v>
      </c>
      <c r="R84" s="1" t="str">
        <f>IF('Baza urządzeń'!G85="","",'Baza urządzeń'!G85)</f>
        <v/>
      </c>
      <c r="S84" s="1" t="str">
        <f>IF('Baza urządzeń'!H85="","",'Baza urządzeń'!H85)</f>
        <v/>
      </c>
    </row>
    <row r="85" spans="1:19" ht="15" x14ac:dyDescent="0.25">
      <c r="A85" s="1">
        <v>59</v>
      </c>
      <c r="B85" s="45"/>
      <c r="C85" s="45"/>
      <c r="D85" s="19"/>
      <c r="E85" s="20" t="str">
        <f t="shared" si="0"/>
        <v/>
      </c>
      <c r="F85" s="20" t="str">
        <f t="shared" si="1"/>
        <v/>
      </c>
      <c r="G85" s="21"/>
      <c r="H85" s="20" t="str">
        <f t="shared" si="2"/>
        <v/>
      </c>
      <c r="I85" s="20" t="str">
        <f t="shared" si="3"/>
        <v/>
      </c>
      <c r="L85" s="1" t="str">
        <f>IF('Baza urządzeń'!A86="","",'Baza urządzeń'!A86)</f>
        <v/>
      </c>
      <c r="M85" s="1" t="str">
        <f>IF('Baza urządzeń'!B86="","",'Baza urządzeń'!B86)</f>
        <v/>
      </c>
      <c r="N85" s="1" t="str">
        <f>IF('Baza urządzeń'!C86="","",'Baza urządzeń'!C86)</f>
        <v/>
      </c>
      <c r="O85" s="1">
        <f>IF('Baza urządzeń'!D86="","",'Baza urządzeń'!D86)</f>
        <v>0</v>
      </c>
      <c r="P85" s="1">
        <f>IF('Baza urządzeń'!E86="","",'Baza urządzeń'!E86)</f>
        <v>0</v>
      </c>
      <c r="Q85" s="1">
        <f>IF('Baza urządzeń'!F86="","",'Baza urządzeń'!F86)</f>
        <v>0</v>
      </c>
      <c r="R85" s="1" t="str">
        <f>IF('Baza urządzeń'!G86="","",'Baza urządzeń'!G86)</f>
        <v/>
      </c>
      <c r="S85" s="1" t="str">
        <f>IF('Baza urządzeń'!H86="","",'Baza urządzeń'!H86)</f>
        <v/>
      </c>
    </row>
    <row r="86" spans="1:19" ht="15" x14ac:dyDescent="0.25">
      <c r="A86" s="1">
        <v>60</v>
      </c>
      <c r="B86" s="45"/>
      <c r="C86" s="45"/>
      <c r="D86" s="19"/>
      <c r="E86" s="20" t="str">
        <f t="shared" si="0"/>
        <v/>
      </c>
      <c r="F86" s="20" t="str">
        <f t="shared" si="1"/>
        <v/>
      </c>
      <c r="G86" s="21"/>
      <c r="H86" s="20" t="str">
        <f t="shared" si="2"/>
        <v/>
      </c>
      <c r="I86" s="20" t="str">
        <f t="shared" si="3"/>
        <v/>
      </c>
      <c r="L86" s="1" t="str">
        <f>IF('Baza urządzeń'!A87="","",'Baza urządzeń'!A87)</f>
        <v/>
      </c>
      <c r="M86" s="1" t="str">
        <f>IF('Baza urządzeń'!B87="","",'Baza urządzeń'!B87)</f>
        <v/>
      </c>
      <c r="N86" s="1" t="str">
        <f>IF('Baza urządzeń'!C87="","",'Baza urządzeń'!C87)</f>
        <v/>
      </c>
      <c r="O86" s="1">
        <f>IF('Baza urządzeń'!D87="","",'Baza urządzeń'!D87)</f>
        <v>0</v>
      </c>
      <c r="P86" s="1">
        <f>IF('Baza urządzeń'!E87="","",'Baza urządzeń'!E87)</f>
        <v>0</v>
      </c>
      <c r="Q86" s="1">
        <f>IF('Baza urządzeń'!F87="","",'Baza urządzeń'!F87)</f>
        <v>0</v>
      </c>
      <c r="R86" s="1" t="str">
        <f>IF('Baza urządzeń'!G87="","",'Baza urządzeń'!G87)</f>
        <v/>
      </c>
      <c r="S86" s="1" t="str">
        <f>IF('Baza urządzeń'!H87="","",'Baza urządzeń'!H87)</f>
        <v/>
      </c>
    </row>
    <row r="87" spans="1:19" ht="15" x14ac:dyDescent="0.25">
      <c r="A87" s="1">
        <v>61</v>
      </c>
      <c r="B87" s="45"/>
      <c r="C87" s="45"/>
      <c r="D87" s="19"/>
      <c r="E87" s="20" t="str">
        <f t="shared" si="0"/>
        <v/>
      </c>
      <c r="F87" s="20" t="str">
        <f t="shared" si="1"/>
        <v/>
      </c>
      <c r="G87" s="21"/>
      <c r="H87" s="20" t="str">
        <f t="shared" si="2"/>
        <v/>
      </c>
      <c r="I87" s="20" t="str">
        <f t="shared" si="3"/>
        <v/>
      </c>
      <c r="L87" s="1" t="str">
        <f>IF('Baza urządzeń'!A88="","",'Baza urządzeń'!A88)</f>
        <v/>
      </c>
      <c r="M87" s="1" t="str">
        <f>IF('Baza urządzeń'!B88="","",'Baza urządzeń'!B88)</f>
        <v/>
      </c>
      <c r="N87" s="1" t="str">
        <f>IF('Baza urządzeń'!C88="","",'Baza urządzeń'!C88)</f>
        <v/>
      </c>
      <c r="O87" s="1">
        <f>IF('Baza urządzeń'!D88="","",'Baza urządzeń'!D88)</f>
        <v>0</v>
      </c>
      <c r="P87" s="1">
        <f>IF('Baza urządzeń'!E88="","",'Baza urządzeń'!E88)</f>
        <v>0</v>
      </c>
      <c r="Q87" s="1">
        <f>IF('Baza urządzeń'!F88="","",'Baza urządzeń'!F88)</f>
        <v>0</v>
      </c>
      <c r="R87" s="1" t="str">
        <f>IF('Baza urządzeń'!G88="","",'Baza urządzeń'!G88)</f>
        <v/>
      </c>
      <c r="S87" s="1" t="str">
        <f>IF('Baza urządzeń'!H88="","",'Baza urządzeń'!H88)</f>
        <v/>
      </c>
    </row>
    <row r="88" spans="1:19" ht="15" x14ac:dyDescent="0.25">
      <c r="A88" s="1">
        <v>62</v>
      </c>
      <c r="B88" s="45"/>
      <c r="C88" s="45"/>
      <c r="D88" s="19"/>
      <c r="E88" s="20" t="str">
        <f t="shared" si="0"/>
        <v/>
      </c>
      <c r="F88" s="20" t="str">
        <f t="shared" si="1"/>
        <v/>
      </c>
      <c r="G88" s="21"/>
      <c r="H88" s="20" t="str">
        <f t="shared" si="2"/>
        <v/>
      </c>
      <c r="I88" s="20" t="str">
        <f t="shared" si="3"/>
        <v/>
      </c>
      <c r="L88" s="1" t="str">
        <f>IF('Baza urządzeń'!A89="","",'Baza urządzeń'!A89)</f>
        <v/>
      </c>
      <c r="M88" s="1" t="str">
        <f>IF('Baza urządzeń'!B89="","",'Baza urządzeń'!B89)</f>
        <v/>
      </c>
      <c r="N88" s="1" t="str">
        <f>IF('Baza urządzeń'!C89="","",'Baza urządzeń'!C89)</f>
        <v/>
      </c>
      <c r="O88" s="1">
        <f>IF('Baza urządzeń'!D89="","",'Baza urządzeń'!D89)</f>
        <v>0</v>
      </c>
      <c r="P88" s="1">
        <f>IF('Baza urządzeń'!E89="","",'Baza urządzeń'!E89)</f>
        <v>0</v>
      </c>
      <c r="Q88" s="1">
        <f>IF('Baza urządzeń'!F89="","",'Baza urządzeń'!F89)</f>
        <v>0</v>
      </c>
      <c r="R88" s="1" t="str">
        <f>IF('Baza urządzeń'!G89="","",'Baza urządzeń'!G89)</f>
        <v/>
      </c>
      <c r="S88" s="1" t="str">
        <f>IF('Baza urządzeń'!H89="","",'Baza urządzeń'!H89)</f>
        <v/>
      </c>
    </row>
    <row r="89" spans="1:19" ht="15" x14ac:dyDescent="0.25">
      <c r="A89" s="1">
        <v>63</v>
      </c>
      <c r="B89" s="45"/>
      <c r="C89" s="45"/>
      <c r="D89" s="19"/>
      <c r="E89" s="20" t="str">
        <f t="shared" si="0"/>
        <v/>
      </c>
      <c r="F89" s="20" t="str">
        <f t="shared" si="1"/>
        <v/>
      </c>
      <c r="G89" s="21"/>
      <c r="H89" s="20" t="str">
        <f t="shared" si="2"/>
        <v/>
      </c>
      <c r="I89" s="20" t="str">
        <f t="shared" si="3"/>
        <v/>
      </c>
      <c r="L89" s="1" t="str">
        <f>IF('Baza urządzeń'!A90="","",'Baza urządzeń'!A90)</f>
        <v/>
      </c>
      <c r="M89" s="1" t="str">
        <f>IF('Baza urządzeń'!B90="","",'Baza urządzeń'!B90)</f>
        <v/>
      </c>
      <c r="N89" s="1" t="str">
        <f>IF('Baza urządzeń'!C90="","",'Baza urządzeń'!C90)</f>
        <v/>
      </c>
      <c r="O89" s="1">
        <f>IF('Baza urządzeń'!D90="","",'Baza urządzeń'!D90)</f>
        <v>0</v>
      </c>
      <c r="P89" s="1">
        <f>IF('Baza urządzeń'!E90="","",'Baza urządzeń'!E90)</f>
        <v>0</v>
      </c>
      <c r="Q89" s="1">
        <f>IF('Baza urządzeń'!F90="","",'Baza urządzeń'!F90)</f>
        <v>0</v>
      </c>
      <c r="R89" s="1" t="str">
        <f>IF('Baza urządzeń'!G90="","",'Baza urządzeń'!G90)</f>
        <v/>
      </c>
      <c r="S89" s="1" t="str">
        <f>IF('Baza urządzeń'!H90="","",'Baza urządzeń'!H90)</f>
        <v/>
      </c>
    </row>
    <row r="90" spans="1:19" ht="15" x14ac:dyDescent="0.25">
      <c r="A90" s="1">
        <v>64</v>
      </c>
      <c r="B90" s="45"/>
      <c r="C90" s="45"/>
      <c r="D90" s="19"/>
      <c r="E90" s="20" t="str">
        <f t="shared" si="0"/>
        <v/>
      </c>
      <c r="F90" s="20" t="str">
        <f t="shared" si="1"/>
        <v/>
      </c>
      <c r="G90" s="21"/>
      <c r="H90" s="20" t="str">
        <f t="shared" si="2"/>
        <v/>
      </c>
      <c r="I90" s="20" t="str">
        <f t="shared" si="3"/>
        <v/>
      </c>
      <c r="L90" s="1" t="str">
        <f>IF('Baza urządzeń'!A91="","",'Baza urządzeń'!A91)</f>
        <v/>
      </c>
      <c r="M90" s="1" t="str">
        <f>IF('Baza urządzeń'!B91="","",'Baza urządzeń'!B91)</f>
        <v/>
      </c>
      <c r="N90" s="1" t="str">
        <f>IF('Baza urządzeń'!C91="","",'Baza urządzeń'!C91)</f>
        <v/>
      </c>
      <c r="O90" s="1">
        <f>IF('Baza urządzeń'!D91="","",'Baza urządzeń'!D91)</f>
        <v>0</v>
      </c>
      <c r="P90" s="1">
        <f>IF('Baza urządzeń'!E91="","",'Baza urządzeń'!E91)</f>
        <v>0</v>
      </c>
      <c r="Q90" s="1">
        <f>IF('Baza urządzeń'!F91="","",'Baza urządzeń'!F91)</f>
        <v>0</v>
      </c>
      <c r="R90" s="1" t="str">
        <f>IF('Baza urządzeń'!G91="","",'Baza urządzeń'!G91)</f>
        <v/>
      </c>
      <c r="S90" s="1" t="str">
        <f>IF('Baza urządzeń'!H91="","",'Baza urządzeń'!H91)</f>
        <v/>
      </c>
    </row>
    <row r="91" spans="1:19" ht="15" x14ac:dyDescent="0.25">
      <c r="A91" s="1">
        <v>65</v>
      </c>
      <c r="B91" s="45"/>
      <c r="C91" s="45"/>
      <c r="D91" s="19"/>
      <c r="E91" s="20" t="str">
        <f t="shared" si="0"/>
        <v/>
      </c>
      <c r="F91" s="20" t="str">
        <f t="shared" si="1"/>
        <v/>
      </c>
      <c r="G91" s="21"/>
      <c r="H91" s="20" t="str">
        <f t="shared" si="2"/>
        <v/>
      </c>
      <c r="I91" s="20" t="str">
        <f t="shared" si="3"/>
        <v/>
      </c>
      <c r="L91" s="1" t="str">
        <f>IF('Baza urządzeń'!A92="","",'Baza urządzeń'!A92)</f>
        <v/>
      </c>
      <c r="M91" s="1" t="str">
        <f>IF('Baza urządzeń'!B92="","",'Baza urządzeń'!B92)</f>
        <v/>
      </c>
      <c r="N91" s="1" t="str">
        <f>IF('Baza urządzeń'!C92="","",'Baza urządzeń'!C92)</f>
        <v/>
      </c>
      <c r="O91" s="1">
        <f>IF('Baza urządzeń'!D92="","",'Baza urządzeń'!D92)</f>
        <v>0</v>
      </c>
      <c r="P91" s="1">
        <f>IF('Baza urządzeń'!E92="","",'Baza urządzeń'!E92)</f>
        <v>0</v>
      </c>
      <c r="Q91" s="1">
        <f>IF('Baza urządzeń'!F92="","",'Baza urządzeń'!F92)</f>
        <v>0</v>
      </c>
      <c r="R91" s="1" t="str">
        <f>IF('Baza urządzeń'!G92="","",'Baza urządzeń'!G92)</f>
        <v/>
      </c>
      <c r="S91" s="1" t="str">
        <f>IF('Baza urządzeń'!H92="","",'Baza urządzeń'!H92)</f>
        <v/>
      </c>
    </row>
    <row r="92" spans="1:19" ht="15" x14ac:dyDescent="0.25">
      <c r="A92" s="1">
        <v>66</v>
      </c>
      <c r="B92" s="45"/>
      <c r="C92" s="45"/>
      <c r="D92" s="19"/>
      <c r="E92" s="20" t="str">
        <f t="shared" ref="E92:E126" si="4">IFERROR(D92*INDEX(M:M,MATCH(B92,L:L,0)),"")</f>
        <v/>
      </c>
      <c r="F92" s="20" t="str">
        <f t="shared" ref="F92:F126" si="5">IFERROR(D92*INDEX(N:N,MATCH(B92,L:L,0)),"")</f>
        <v/>
      </c>
      <c r="G92" s="21"/>
      <c r="H92" s="20" t="str">
        <f t="shared" ref="H92:H126" si="6">IFERROR(D92*IF(G92="PRCh",INDEX(O:O,MATCH(B92,L:L,0)),IF(G92="EU",INDEX(P:P,MATCH(B92,L:L,0)),IF(G92="Mazowieckie",INDEX(Q:Q,MATCH(B92,L:L,0)),""))),"")</f>
        <v/>
      </c>
      <c r="I92" s="20" t="str">
        <f t="shared" ref="I92:I126" si="7">IFERROR(D92*INDEX(R:R,MATCH(B92,L:L,0)),"")</f>
        <v/>
      </c>
      <c r="L92" s="1" t="str">
        <f>IF('Baza urządzeń'!A93="","",'Baza urządzeń'!A93)</f>
        <v/>
      </c>
      <c r="M92" s="1" t="str">
        <f>IF('Baza urządzeń'!B93="","",'Baza urządzeń'!B93)</f>
        <v/>
      </c>
      <c r="N92" s="1" t="str">
        <f>IF('Baza urządzeń'!C93="","",'Baza urządzeń'!C93)</f>
        <v/>
      </c>
      <c r="O92" s="1">
        <f>IF('Baza urządzeń'!D93="","",'Baza urządzeń'!D93)</f>
        <v>0</v>
      </c>
      <c r="P92" s="1">
        <f>IF('Baza urządzeń'!E93="","",'Baza urządzeń'!E93)</f>
        <v>0</v>
      </c>
      <c r="Q92" s="1">
        <f>IF('Baza urządzeń'!F93="","",'Baza urządzeń'!F93)</f>
        <v>0</v>
      </c>
      <c r="R92" s="1" t="str">
        <f>IF('Baza urządzeń'!G93="","",'Baza urządzeń'!G93)</f>
        <v/>
      </c>
      <c r="S92" s="1" t="str">
        <f>IF('Baza urządzeń'!H93="","",'Baza urządzeń'!H93)</f>
        <v/>
      </c>
    </row>
    <row r="93" spans="1:19" ht="15" x14ac:dyDescent="0.25">
      <c r="A93" s="1">
        <v>67</v>
      </c>
      <c r="B93" s="45"/>
      <c r="C93" s="45"/>
      <c r="D93" s="19"/>
      <c r="E93" s="20" t="str">
        <f t="shared" si="4"/>
        <v/>
      </c>
      <c r="F93" s="20" t="str">
        <f t="shared" si="5"/>
        <v/>
      </c>
      <c r="G93" s="21"/>
      <c r="H93" s="20" t="str">
        <f t="shared" si="6"/>
        <v/>
      </c>
      <c r="I93" s="20" t="str">
        <f t="shared" si="7"/>
        <v/>
      </c>
      <c r="L93" s="1" t="str">
        <f>IF('Baza urządzeń'!A94="","",'Baza urządzeń'!A94)</f>
        <v/>
      </c>
      <c r="M93" s="1" t="str">
        <f>IF('Baza urządzeń'!B94="","",'Baza urządzeń'!B94)</f>
        <v/>
      </c>
      <c r="N93" s="1" t="str">
        <f>IF('Baza urządzeń'!C94="","",'Baza urządzeń'!C94)</f>
        <v/>
      </c>
      <c r="O93" s="1">
        <f>IF('Baza urządzeń'!D94="","",'Baza urządzeń'!D94)</f>
        <v>0</v>
      </c>
      <c r="P93" s="1">
        <f>IF('Baza urządzeń'!E94="","",'Baza urządzeń'!E94)</f>
        <v>0</v>
      </c>
      <c r="Q93" s="1">
        <f>IF('Baza urządzeń'!F94="","",'Baza urządzeń'!F94)</f>
        <v>0</v>
      </c>
      <c r="R93" s="1" t="str">
        <f>IF('Baza urządzeń'!G94="","",'Baza urządzeń'!G94)</f>
        <v/>
      </c>
      <c r="S93" s="1" t="str">
        <f>IF('Baza urządzeń'!H94="","",'Baza urządzeń'!H94)</f>
        <v/>
      </c>
    </row>
    <row r="94" spans="1:19" ht="15" x14ac:dyDescent="0.25">
      <c r="A94" s="1">
        <v>68</v>
      </c>
      <c r="B94" s="45"/>
      <c r="C94" s="45"/>
      <c r="D94" s="19"/>
      <c r="E94" s="20" t="str">
        <f t="shared" si="4"/>
        <v/>
      </c>
      <c r="F94" s="20" t="str">
        <f t="shared" si="5"/>
        <v/>
      </c>
      <c r="G94" s="21"/>
      <c r="H94" s="20" t="str">
        <f t="shared" si="6"/>
        <v/>
      </c>
      <c r="I94" s="20" t="str">
        <f t="shared" si="7"/>
        <v/>
      </c>
      <c r="L94" s="1" t="str">
        <f>IF('Baza urządzeń'!A95="","",'Baza urządzeń'!A95)</f>
        <v/>
      </c>
      <c r="M94" s="1" t="str">
        <f>IF('Baza urządzeń'!B95="","",'Baza urządzeń'!B95)</f>
        <v/>
      </c>
      <c r="N94" s="1" t="str">
        <f>IF('Baza urządzeń'!C95="","",'Baza urządzeń'!C95)</f>
        <v/>
      </c>
      <c r="O94" s="1">
        <f>IF('Baza urządzeń'!D95="","",'Baza urządzeń'!D95)</f>
        <v>0</v>
      </c>
      <c r="P94" s="1">
        <f>IF('Baza urządzeń'!E95="","",'Baza urządzeń'!E95)</f>
        <v>0</v>
      </c>
      <c r="Q94" s="1">
        <f>IF('Baza urządzeń'!F95="","",'Baza urządzeń'!F95)</f>
        <v>0</v>
      </c>
      <c r="R94" s="1" t="str">
        <f>IF('Baza urządzeń'!G95="","",'Baza urządzeń'!G95)</f>
        <v/>
      </c>
      <c r="S94" s="1" t="str">
        <f>IF('Baza urządzeń'!H95="","",'Baza urządzeń'!H95)</f>
        <v/>
      </c>
    </row>
    <row r="95" spans="1:19" ht="15" x14ac:dyDescent="0.25">
      <c r="A95" s="1">
        <v>69</v>
      </c>
      <c r="B95" s="45"/>
      <c r="C95" s="45"/>
      <c r="D95" s="19"/>
      <c r="E95" s="20" t="str">
        <f t="shared" si="4"/>
        <v/>
      </c>
      <c r="F95" s="20" t="str">
        <f t="shared" si="5"/>
        <v/>
      </c>
      <c r="G95" s="21"/>
      <c r="H95" s="20" t="str">
        <f t="shared" si="6"/>
        <v/>
      </c>
      <c r="I95" s="20" t="str">
        <f t="shared" si="7"/>
        <v/>
      </c>
      <c r="L95" s="1" t="str">
        <f>IF('Baza urządzeń'!A96="","",'Baza urządzeń'!A96)</f>
        <v/>
      </c>
      <c r="M95" s="1" t="str">
        <f>IF('Baza urządzeń'!B96="","",'Baza urządzeń'!B96)</f>
        <v/>
      </c>
      <c r="N95" s="1" t="str">
        <f>IF('Baza urządzeń'!C96="","",'Baza urządzeń'!C96)</f>
        <v/>
      </c>
      <c r="O95" s="1">
        <f>IF('Baza urządzeń'!D96="","",'Baza urządzeń'!D96)</f>
        <v>0</v>
      </c>
      <c r="P95" s="1">
        <f>IF('Baza urządzeń'!E96="","",'Baza urządzeń'!E96)</f>
        <v>0</v>
      </c>
      <c r="Q95" s="1">
        <f>IF('Baza urządzeń'!F96="","",'Baza urządzeń'!F96)</f>
        <v>0</v>
      </c>
      <c r="R95" s="1" t="str">
        <f>IF('Baza urządzeń'!G96="","",'Baza urządzeń'!G96)</f>
        <v/>
      </c>
      <c r="S95" s="1" t="str">
        <f>IF('Baza urządzeń'!H96="","",'Baza urządzeń'!H96)</f>
        <v/>
      </c>
    </row>
    <row r="96" spans="1:19" ht="15" x14ac:dyDescent="0.25">
      <c r="A96" s="1">
        <v>70</v>
      </c>
      <c r="B96" s="45"/>
      <c r="C96" s="45"/>
      <c r="D96" s="19"/>
      <c r="E96" s="20" t="str">
        <f t="shared" si="4"/>
        <v/>
      </c>
      <c r="F96" s="20" t="str">
        <f t="shared" si="5"/>
        <v/>
      </c>
      <c r="G96" s="21"/>
      <c r="H96" s="20" t="str">
        <f t="shared" si="6"/>
        <v/>
      </c>
      <c r="I96" s="20" t="str">
        <f t="shared" si="7"/>
        <v/>
      </c>
      <c r="L96" s="1" t="str">
        <f>IF('Baza urządzeń'!A97="","",'Baza urządzeń'!A97)</f>
        <v/>
      </c>
      <c r="M96" s="1" t="str">
        <f>IF('Baza urządzeń'!B97="","",'Baza urządzeń'!B97)</f>
        <v/>
      </c>
      <c r="N96" s="1" t="str">
        <f>IF('Baza urządzeń'!C97="","",'Baza urządzeń'!C97)</f>
        <v/>
      </c>
      <c r="O96" s="1">
        <f>IF('Baza urządzeń'!D97="","",'Baza urządzeń'!D97)</f>
        <v>0</v>
      </c>
      <c r="P96" s="1">
        <f>IF('Baza urządzeń'!E97="","",'Baza urządzeń'!E97)</f>
        <v>0</v>
      </c>
      <c r="Q96" s="1">
        <f>IF('Baza urządzeń'!F97="","",'Baza urządzeń'!F97)</f>
        <v>0</v>
      </c>
      <c r="R96" s="1" t="str">
        <f>IF('Baza urządzeń'!G97="","",'Baza urządzeń'!G97)</f>
        <v/>
      </c>
      <c r="S96" s="1" t="str">
        <f>IF('Baza urządzeń'!H97="","",'Baza urządzeń'!H97)</f>
        <v/>
      </c>
    </row>
    <row r="97" spans="1:19" ht="15" x14ac:dyDescent="0.25">
      <c r="A97" s="1">
        <v>71</v>
      </c>
      <c r="B97" s="45"/>
      <c r="C97" s="45"/>
      <c r="D97" s="19"/>
      <c r="E97" s="20" t="str">
        <f t="shared" si="4"/>
        <v/>
      </c>
      <c r="F97" s="20" t="str">
        <f t="shared" si="5"/>
        <v/>
      </c>
      <c r="G97" s="21"/>
      <c r="H97" s="20" t="str">
        <f t="shared" si="6"/>
        <v/>
      </c>
      <c r="I97" s="20" t="str">
        <f t="shared" si="7"/>
        <v/>
      </c>
      <c r="L97" s="1" t="str">
        <f>IF('Baza urządzeń'!A98="","",'Baza urządzeń'!A98)</f>
        <v/>
      </c>
      <c r="M97" s="1" t="str">
        <f>IF('Baza urządzeń'!B98="","",'Baza urządzeń'!B98)</f>
        <v/>
      </c>
      <c r="N97" s="1" t="str">
        <f>IF('Baza urządzeń'!C98="","",'Baza urządzeń'!C98)</f>
        <v/>
      </c>
      <c r="O97" s="1">
        <f>IF('Baza urządzeń'!D98="","",'Baza urządzeń'!D98)</f>
        <v>0</v>
      </c>
      <c r="P97" s="1">
        <f>IF('Baza urządzeń'!E98="","",'Baza urządzeń'!E98)</f>
        <v>0</v>
      </c>
      <c r="Q97" s="1">
        <f>IF('Baza urządzeń'!F98="","",'Baza urządzeń'!F98)</f>
        <v>0</v>
      </c>
      <c r="R97" s="1" t="str">
        <f>IF('Baza urządzeń'!G98="","",'Baza urządzeń'!G98)</f>
        <v/>
      </c>
      <c r="S97" s="1" t="str">
        <f>IF('Baza urządzeń'!H98="","",'Baza urządzeń'!H98)</f>
        <v/>
      </c>
    </row>
    <row r="98" spans="1:19" ht="15" x14ac:dyDescent="0.25">
      <c r="A98" s="1">
        <v>72</v>
      </c>
      <c r="B98" s="45"/>
      <c r="C98" s="45"/>
      <c r="D98" s="19"/>
      <c r="E98" s="20" t="str">
        <f t="shared" si="4"/>
        <v/>
      </c>
      <c r="F98" s="20" t="str">
        <f t="shared" si="5"/>
        <v/>
      </c>
      <c r="G98" s="21"/>
      <c r="H98" s="20" t="str">
        <f t="shared" si="6"/>
        <v/>
      </c>
      <c r="I98" s="20" t="str">
        <f t="shared" si="7"/>
        <v/>
      </c>
      <c r="L98" s="1" t="str">
        <f>IF('Baza urządzeń'!A99="","",'Baza urządzeń'!A99)</f>
        <v/>
      </c>
      <c r="M98" s="1" t="str">
        <f>IF('Baza urządzeń'!B99="","",'Baza urządzeń'!B99)</f>
        <v/>
      </c>
      <c r="N98" s="1" t="str">
        <f>IF('Baza urządzeń'!C99="","",'Baza urządzeń'!C99)</f>
        <v/>
      </c>
      <c r="O98" s="1">
        <f>IF('Baza urządzeń'!D99="","",'Baza urządzeń'!D99)</f>
        <v>0</v>
      </c>
      <c r="P98" s="1">
        <f>IF('Baza urządzeń'!E99="","",'Baza urządzeń'!E99)</f>
        <v>0</v>
      </c>
      <c r="Q98" s="1">
        <f>IF('Baza urządzeń'!F99="","",'Baza urządzeń'!F99)</f>
        <v>0</v>
      </c>
      <c r="R98" s="1" t="str">
        <f>IF('Baza urządzeń'!G99="","",'Baza urządzeń'!G99)</f>
        <v/>
      </c>
      <c r="S98" s="1" t="str">
        <f>IF('Baza urządzeń'!H99="","",'Baza urządzeń'!H99)</f>
        <v/>
      </c>
    </row>
    <row r="99" spans="1:19" ht="15" x14ac:dyDescent="0.25">
      <c r="A99" s="1">
        <v>73</v>
      </c>
      <c r="B99" s="45"/>
      <c r="C99" s="45"/>
      <c r="D99" s="19"/>
      <c r="E99" s="20" t="str">
        <f t="shared" si="4"/>
        <v/>
      </c>
      <c r="F99" s="20" t="str">
        <f t="shared" si="5"/>
        <v/>
      </c>
      <c r="G99" s="21"/>
      <c r="H99" s="20" t="str">
        <f t="shared" si="6"/>
        <v/>
      </c>
      <c r="I99" s="20" t="str">
        <f t="shared" si="7"/>
        <v/>
      </c>
      <c r="L99" s="1" t="str">
        <f>IF('Baza urządzeń'!A100="","",'Baza urządzeń'!A100)</f>
        <v/>
      </c>
      <c r="M99" s="1" t="str">
        <f>IF('Baza urządzeń'!B100="","",'Baza urządzeń'!B100)</f>
        <v/>
      </c>
      <c r="N99" s="1" t="str">
        <f>IF('Baza urządzeń'!C100="","",'Baza urządzeń'!C100)</f>
        <v/>
      </c>
      <c r="O99" s="1">
        <f>IF('Baza urządzeń'!D100="","",'Baza urządzeń'!D100)</f>
        <v>0</v>
      </c>
      <c r="P99" s="1">
        <f>IF('Baza urządzeń'!E100="","",'Baza urządzeń'!E100)</f>
        <v>0</v>
      </c>
      <c r="Q99" s="1">
        <f>IF('Baza urządzeń'!F100="","",'Baza urządzeń'!F100)</f>
        <v>0</v>
      </c>
      <c r="R99" s="1" t="str">
        <f>IF('Baza urządzeń'!G100="","",'Baza urządzeń'!G100)</f>
        <v/>
      </c>
      <c r="S99" s="1" t="str">
        <f>IF('Baza urządzeń'!H100="","",'Baza urządzeń'!H100)</f>
        <v/>
      </c>
    </row>
    <row r="100" spans="1:19" ht="15" x14ac:dyDescent="0.25">
      <c r="A100" s="1">
        <v>74</v>
      </c>
      <c r="B100" s="45"/>
      <c r="C100" s="45"/>
      <c r="D100" s="19"/>
      <c r="E100" s="20" t="str">
        <f t="shared" si="4"/>
        <v/>
      </c>
      <c r="F100" s="20" t="str">
        <f t="shared" si="5"/>
        <v/>
      </c>
      <c r="G100" s="21"/>
      <c r="H100" s="20" t="str">
        <f t="shared" si="6"/>
        <v/>
      </c>
      <c r="I100" s="20" t="str">
        <f t="shared" si="7"/>
        <v/>
      </c>
      <c r="L100" s="1" t="str">
        <f>IF('Baza urządzeń'!A101="","",'Baza urządzeń'!A101)</f>
        <v/>
      </c>
      <c r="M100" s="1" t="str">
        <f>IF('Baza urządzeń'!B101="","",'Baza urządzeń'!B101)</f>
        <v/>
      </c>
      <c r="N100" s="1" t="str">
        <f>IF('Baza urządzeń'!C101="","",'Baza urządzeń'!C101)</f>
        <v/>
      </c>
      <c r="O100" s="1">
        <f>IF('Baza urządzeń'!D101="","",'Baza urządzeń'!D101)</f>
        <v>0</v>
      </c>
      <c r="P100" s="1">
        <f>IF('Baza urządzeń'!E101="","",'Baza urządzeń'!E101)</f>
        <v>0</v>
      </c>
      <c r="Q100" s="1">
        <f>IF('Baza urządzeń'!F101="","",'Baza urządzeń'!F101)</f>
        <v>0</v>
      </c>
      <c r="R100" s="1" t="str">
        <f>IF('Baza urządzeń'!G101="","",'Baza urządzeń'!G101)</f>
        <v/>
      </c>
      <c r="S100" s="1" t="str">
        <f>IF('Baza urządzeń'!H101="","",'Baza urządzeń'!H101)</f>
        <v/>
      </c>
    </row>
    <row r="101" spans="1:19" ht="15" x14ac:dyDescent="0.25">
      <c r="A101" s="1">
        <v>75</v>
      </c>
      <c r="B101" s="45"/>
      <c r="C101" s="45"/>
      <c r="D101" s="19"/>
      <c r="E101" s="20" t="str">
        <f t="shared" si="4"/>
        <v/>
      </c>
      <c r="F101" s="20" t="str">
        <f t="shared" si="5"/>
        <v/>
      </c>
      <c r="G101" s="21"/>
      <c r="H101" s="20" t="str">
        <f t="shared" si="6"/>
        <v/>
      </c>
      <c r="I101" s="20" t="str">
        <f t="shared" si="7"/>
        <v/>
      </c>
      <c r="L101" s="1" t="str">
        <f>IF('Baza urządzeń'!A102="","",'Baza urządzeń'!A102)</f>
        <v/>
      </c>
      <c r="M101" s="1" t="str">
        <f>IF('Baza urządzeń'!B102="","",'Baza urządzeń'!B102)</f>
        <v/>
      </c>
      <c r="N101" s="1" t="str">
        <f>IF('Baza urządzeń'!C102="","",'Baza urządzeń'!C102)</f>
        <v/>
      </c>
      <c r="O101" s="1">
        <f>IF('Baza urządzeń'!D102="","",'Baza urządzeń'!D102)</f>
        <v>0</v>
      </c>
      <c r="P101" s="1">
        <f>IF('Baza urządzeń'!E102="","",'Baza urządzeń'!E102)</f>
        <v>0</v>
      </c>
      <c r="Q101" s="1">
        <f>IF('Baza urządzeń'!F102="","",'Baza urządzeń'!F102)</f>
        <v>0</v>
      </c>
      <c r="R101" s="1" t="str">
        <f>IF('Baza urządzeń'!G102="","",'Baza urządzeń'!G102)</f>
        <v/>
      </c>
      <c r="S101" s="1" t="str">
        <f>IF('Baza urządzeń'!H102="","",'Baza urządzeń'!H102)</f>
        <v/>
      </c>
    </row>
    <row r="102" spans="1:19" ht="15" x14ac:dyDescent="0.25">
      <c r="A102" s="1">
        <v>76</v>
      </c>
      <c r="B102" s="45"/>
      <c r="C102" s="45"/>
      <c r="D102" s="19"/>
      <c r="E102" s="20" t="str">
        <f t="shared" si="4"/>
        <v/>
      </c>
      <c r="F102" s="20" t="str">
        <f t="shared" si="5"/>
        <v/>
      </c>
      <c r="G102" s="21"/>
      <c r="H102" s="20" t="str">
        <f t="shared" si="6"/>
        <v/>
      </c>
      <c r="I102" s="20" t="str">
        <f t="shared" si="7"/>
        <v/>
      </c>
      <c r="L102" s="1" t="str">
        <f>IF('Baza urządzeń'!A103="","",'Baza urządzeń'!A103)</f>
        <v/>
      </c>
      <c r="M102" s="1" t="str">
        <f>IF('Baza urządzeń'!B103="","",'Baza urządzeń'!B103)</f>
        <v/>
      </c>
      <c r="N102" s="1" t="str">
        <f>IF('Baza urządzeń'!C103="","",'Baza urządzeń'!C103)</f>
        <v/>
      </c>
      <c r="O102" s="1">
        <f>IF('Baza urządzeń'!D103="","",'Baza urządzeń'!D103)</f>
        <v>0</v>
      </c>
      <c r="P102" s="1">
        <f>IF('Baza urządzeń'!E103="","",'Baza urządzeń'!E103)</f>
        <v>0</v>
      </c>
      <c r="Q102" s="1">
        <f>IF('Baza urządzeń'!F103="","",'Baza urządzeń'!F103)</f>
        <v>0</v>
      </c>
      <c r="R102" s="1" t="str">
        <f>IF('Baza urządzeń'!G103="","",'Baza urządzeń'!G103)</f>
        <v/>
      </c>
      <c r="S102" s="1" t="str">
        <f>IF('Baza urządzeń'!H103="","",'Baza urządzeń'!H103)</f>
        <v/>
      </c>
    </row>
    <row r="103" spans="1:19" ht="15" x14ac:dyDescent="0.25">
      <c r="A103" s="1">
        <v>77</v>
      </c>
      <c r="B103" s="45"/>
      <c r="C103" s="45"/>
      <c r="D103" s="19"/>
      <c r="E103" s="20" t="str">
        <f t="shared" si="4"/>
        <v/>
      </c>
      <c r="F103" s="20" t="str">
        <f t="shared" si="5"/>
        <v/>
      </c>
      <c r="G103" s="21"/>
      <c r="H103" s="20" t="str">
        <f t="shared" si="6"/>
        <v/>
      </c>
      <c r="I103" s="20" t="str">
        <f t="shared" si="7"/>
        <v/>
      </c>
      <c r="L103" s="1" t="str">
        <f>IF('Baza urządzeń'!A104="","",'Baza urządzeń'!A104)</f>
        <v/>
      </c>
      <c r="M103" s="1" t="str">
        <f>IF('Baza urządzeń'!B104="","",'Baza urządzeń'!B104)</f>
        <v/>
      </c>
      <c r="N103" s="1" t="str">
        <f>IF('Baza urządzeń'!C104="","",'Baza urządzeń'!C104)</f>
        <v/>
      </c>
      <c r="O103" s="1">
        <f>IF('Baza urządzeń'!D104="","",'Baza urządzeń'!D104)</f>
        <v>0</v>
      </c>
      <c r="P103" s="1">
        <f>IF('Baza urządzeń'!E104="","",'Baza urządzeń'!E104)</f>
        <v>0</v>
      </c>
      <c r="Q103" s="1">
        <f>IF('Baza urządzeń'!F104="","",'Baza urządzeń'!F104)</f>
        <v>0</v>
      </c>
      <c r="R103" s="1" t="str">
        <f>IF('Baza urządzeń'!G104="","",'Baza urządzeń'!G104)</f>
        <v/>
      </c>
      <c r="S103" s="1" t="str">
        <f>IF('Baza urządzeń'!H104="","",'Baza urządzeń'!H104)</f>
        <v/>
      </c>
    </row>
    <row r="104" spans="1:19" ht="15" x14ac:dyDescent="0.25">
      <c r="A104" s="1">
        <v>78</v>
      </c>
      <c r="B104" s="45"/>
      <c r="C104" s="45"/>
      <c r="D104" s="19"/>
      <c r="E104" s="20" t="str">
        <f t="shared" si="4"/>
        <v/>
      </c>
      <c r="F104" s="20" t="str">
        <f t="shared" si="5"/>
        <v/>
      </c>
      <c r="G104" s="21"/>
      <c r="H104" s="20" t="str">
        <f t="shared" si="6"/>
        <v/>
      </c>
      <c r="I104" s="20" t="str">
        <f t="shared" si="7"/>
        <v/>
      </c>
      <c r="L104" s="1" t="str">
        <f>IF('Baza urządzeń'!A105="","",'Baza urządzeń'!A105)</f>
        <v/>
      </c>
      <c r="M104" s="1" t="str">
        <f>IF('Baza urządzeń'!B105="","",'Baza urządzeń'!B105)</f>
        <v/>
      </c>
      <c r="N104" s="1" t="str">
        <f>IF('Baza urządzeń'!C105="","",'Baza urządzeń'!C105)</f>
        <v/>
      </c>
      <c r="O104" s="1">
        <f>IF('Baza urządzeń'!D105="","",'Baza urządzeń'!D105)</f>
        <v>0</v>
      </c>
      <c r="P104" s="1">
        <f>IF('Baza urządzeń'!E105="","",'Baza urządzeń'!E105)</f>
        <v>0</v>
      </c>
      <c r="Q104" s="1">
        <f>IF('Baza urządzeń'!F105="","",'Baza urządzeń'!F105)</f>
        <v>0</v>
      </c>
      <c r="R104" s="1" t="str">
        <f>IF('Baza urządzeń'!G105="","",'Baza urządzeń'!G105)</f>
        <v/>
      </c>
      <c r="S104" s="1" t="str">
        <f>IF('Baza urządzeń'!H105="","",'Baza urządzeń'!H105)</f>
        <v/>
      </c>
    </row>
    <row r="105" spans="1:19" ht="15" x14ac:dyDescent="0.25">
      <c r="A105" s="1">
        <v>79</v>
      </c>
      <c r="B105" s="45"/>
      <c r="C105" s="45"/>
      <c r="D105" s="19"/>
      <c r="E105" s="20" t="str">
        <f t="shared" si="4"/>
        <v/>
      </c>
      <c r="F105" s="20" t="str">
        <f t="shared" si="5"/>
        <v/>
      </c>
      <c r="G105" s="21"/>
      <c r="H105" s="20" t="str">
        <f t="shared" si="6"/>
        <v/>
      </c>
      <c r="I105" s="20" t="str">
        <f t="shared" si="7"/>
        <v/>
      </c>
      <c r="L105" s="1" t="str">
        <f>IF('Baza urządzeń'!A106="","",'Baza urządzeń'!A106)</f>
        <v/>
      </c>
      <c r="M105" s="1" t="str">
        <f>IF('Baza urządzeń'!B106="","",'Baza urządzeń'!B106)</f>
        <v/>
      </c>
      <c r="N105" s="1" t="str">
        <f>IF('Baza urządzeń'!C106="","",'Baza urządzeń'!C106)</f>
        <v/>
      </c>
      <c r="O105" s="1">
        <f>IF('Baza urządzeń'!D106="","",'Baza urządzeń'!D106)</f>
        <v>0</v>
      </c>
      <c r="P105" s="1">
        <f>IF('Baza urządzeń'!E106="","",'Baza urządzeń'!E106)</f>
        <v>0</v>
      </c>
      <c r="Q105" s="1">
        <f>IF('Baza urządzeń'!F106="","",'Baza urządzeń'!F106)</f>
        <v>0</v>
      </c>
      <c r="R105" s="1" t="str">
        <f>IF('Baza urządzeń'!G106="","",'Baza urządzeń'!G106)</f>
        <v/>
      </c>
      <c r="S105" s="1" t="str">
        <f>IF('Baza urządzeń'!H106="","",'Baza urządzeń'!H106)</f>
        <v/>
      </c>
    </row>
    <row r="106" spans="1:19" ht="15" x14ac:dyDescent="0.25">
      <c r="A106" s="1">
        <v>80</v>
      </c>
      <c r="B106" s="45"/>
      <c r="C106" s="45"/>
      <c r="D106" s="19"/>
      <c r="E106" s="20" t="str">
        <f t="shared" si="4"/>
        <v/>
      </c>
      <c r="F106" s="20" t="str">
        <f t="shared" si="5"/>
        <v/>
      </c>
      <c r="G106" s="21"/>
      <c r="H106" s="20" t="str">
        <f t="shared" si="6"/>
        <v/>
      </c>
      <c r="I106" s="20" t="str">
        <f t="shared" si="7"/>
        <v/>
      </c>
      <c r="L106" s="1" t="str">
        <f>IF('Baza urządzeń'!A107="","",'Baza urządzeń'!A107)</f>
        <v/>
      </c>
      <c r="M106" s="1" t="str">
        <f>IF('Baza urządzeń'!B107="","",'Baza urządzeń'!B107)</f>
        <v/>
      </c>
      <c r="N106" s="1" t="str">
        <f>IF('Baza urządzeń'!C107="","",'Baza urządzeń'!C107)</f>
        <v/>
      </c>
      <c r="O106" s="1">
        <f>IF('Baza urządzeń'!D107="","",'Baza urządzeń'!D107)</f>
        <v>0</v>
      </c>
      <c r="P106" s="1">
        <f>IF('Baza urządzeń'!E107="","",'Baza urządzeń'!E107)</f>
        <v>0</v>
      </c>
      <c r="Q106" s="1">
        <f>IF('Baza urządzeń'!F107="","",'Baza urządzeń'!F107)</f>
        <v>0</v>
      </c>
      <c r="R106" s="1" t="str">
        <f>IF('Baza urządzeń'!G107="","",'Baza urządzeń'!G107)</f>
        <v/>
      </c>
      <c r="S106" s="1" t="str">
        <f>IF('Baza urządzeń'!H107="","",'Baza urządzeń'!H107)</f>
        <v/>
      </c>
    </row>
    <row r="107" spans="1:19" ht="15" x14ac:dyDescent="0.25">
      <c r="A107" s="1">
        <v>81</v>
      </c>
      <c r="B107" s="45"/>
      <c r="C107" s="45"/>
      <c r="D107" s="19"/>
      <c r="E107" s="20" t="str">
        <f t="shared" si="4"/>
        <v/>
      </c>
      <c r="F107" s="20" t="str">
        <f t="shared" si="5"/>
        <v/>
      </c>
      <c r="G107" s="21"/>
      <c r="H107" s="20" t="str">
        <f t="shared" si="6"/>
        <v/>
      </c>
      <c r="I107" s="20" t="str">
        <f t="shared" si="7"/>
        <v/>
      </c>
      <c r="L107" s="1" t="str">
        <f>IF('Baza urządzeń'!A108="","",'Baza urządzeń'!A108)</f>
        <v/>
      </c>
      <c r="M107" s="1" t="str">
        <f>IF('Baza urządzeń'!B108="","",'Baza urządzeń'!B108)</f>
        <v/>
      </c>
      <c r="N107" s="1" t="str">
        <f>IF('Baza urządzeń'!C108="","",'Baza urządzeń'!C108)</f>
        <v/>
      </c>
      <c r="O107" s="1">
        <f>IF('Baza urządzeń'!D108="","",'Baza urządzeń'!D108)</f>
        <v>0</v>
      </c>
      <c r="P107" s="1">
        <f>IF('Baza urządzeń'!E108="","",'Baza urządzeń'!E108)</f>
        <v>0</v>
      </c>
      <c r="Q107" s="1">
        <f>IF('Baza urządzeń'!F108="","",'Baza urządzeń'!F108)</f>
        <v>0</v>
      </c>
      <c r="R107" s="1" t="str">
        <f>IF('Baza urządzeń'!G108="","",'Baza urządzeń'!G108)</f>
        <v/>
      </c>
      <c r="S107" s="1" t="str">
        <f>IF('Baza urządzeń'!H108="","",'Baza urządzeń'!H108)</f>
        <v/>
      </c>
    </row>
    <row r="108" spans="1:19" ht="15" x14ac:dyDescent="0.25">
      <c r="A108" s="1">
        <v>82</v>
      </c>
      <c r="B108" s="45"/>
      <c r="C108" s="45"/>
      <c r="D108" s="19"/>
      <c r="E108" s="20" t="str">
        <f t="shared" si="4"/>
        <v/>
      </c>
      <c r="F108" s="20" t="str">
        <f t="shared" si="5"/>
        <v/>
      </c>
      <c r="G108" s="21"/>
      <c r="H108" s="20" t="str">
        <f t="shared" si="6"/>
        <v/>
      </c>
      <c r="I108" s="20" t="str">
        <f t="shared" si="7"/>
        <v/>
      </c>
      <c r="L108" s="1" t="str">
        <f>IF('Baza urządzeń'!A109="","",'Baza urządzeń'!A109)</f>
        <v/>
      </c>
      <c r="M108" s="1" t="str">
        <f>IF('Baza urządzeń'!B109="","",'Baza urządzeń'!B109)</f>
        <v/>
      </c>
      <c r="N108" s="1" t="str">
        <f>IF('Baza urządzeń'!C109="","",'Baza urządzeń'!C109)</f>
        <v/>
      </c>
      <c r="O108" s="1">
        <f>IF('Baza urządzeń'!D109="","",'Baza urządzeń'!D109)</f>
        <v>0</v>
      </c>
      <c r="P108" s="1">
        <f>IF('Baza urządzeń'!E109="","",'Baza urządzeń'!E109)</f>
        <v>0</v>
      </c>
      <c r="Q108" s="1">
        <f>IF('Baza urządzeń'!F109="","",'Baza urządzeń'!F109)</f>
        <v>0</v>
      </c>
      <c r="R108" s="1" t="str">
        <f>IF('Baza urządzeń'!G109="","",'Baza urządzeń'!G109)</f>
        <v/>
      </c>
      <c r="S108" s="1" t="str">
        <f>IF('Baza urządzeń'!H109="","",'Baza urządzeń'!H109)</f>
        <v/>
      </c>
    </row>
    <row r="109" spans="1:19" ht="15" x14ac:dyDescent="0.25">
      <c r="A109" s="1">
        <v>83</v>
      </c>
      <c r="B109" s="45"/>
      <c r="C109" s="45"/>
      <c r="D109" s="19"/>
      <c r="E109" s="20" t="str">
        <f t="shared" si="4"/>
        <v/>
      </c>
      <c r="F109" s="20" t="str">
        <f t="shared" si="5"/>
        <v/>
      </c>
      <c r="G109" s="21"/>
      <c r="H109" s="20" t="str">
        <f t="shared" si="6"/>
        <v/>
      </c>
      <c r="I109" s="20" t="str">
        <f t="shared" si="7"/>
        <v/>
      </c>
      <c r="L109" s="1" t="str">
        <f>IF('Baza urządzeń'!A110="","",'Baza urządzeń'!A110)</f>
        <v/>
      </c>
      <c r="M109" s="1" t="str">
        <f>IF('Baza urządzeń'!B110="","",'Baza urządzeń'!B110)</f>
        <v/>
      </c>
      <c r="N109" s="1" t="str">
        <f>IF('Baza urządzeń'!C110="","",'Baza urządzeń'!C110)</f>
        <v/>
      </c>
      <c r="O109" s="1">
        <f>IF('Baza urządzeń'!D110="","",'Baza urządzeń'!D110)</f>
        <v>0</v>
      </c>
      <c r="P109" s="1">
        <f>IF('Baza urządzeń'!E110="","",'Baza urządzeń'!E110)</f>
        <v>0</v>
      </c>
      <c r="Q109" s="1">
        <f>IF('Baza urządzeń'!F110="","",'Baza urządzeń'!F110)</f>
        <v>0</v>
      </c>
      <c r="R109" s="1" t="str">
        <f>IF('Baza urządzeń'!G110="","",'Baza urządzeń'!G110)</f>
        <v/>
      </c>
      <c r="S109" s="1" t="str">
        <f>IF('Baza urządzeń'!H110="","",'Baza urządzeń'!H110)</f>
        <v/>
      </c>
    </row>
    <row r="110" spans="1:19" ht="15" x14ac:dyDescent="0.25">
      <c r="A110" s="1">
        <v>84</v>
      </c>
      <c r="B110" s="45"/>
      <c r="C110" s="45"/>
      <c r="D110" s="19"/>
      <c r="E110" s="20" t="str">
        <f t="shared" si="4"/>
        <v/>
      </c>
      <c r="F110" s="20" t="str">
        <f t="shared" si="5"/>
        <v/>
      </c>
      <c r="G110" s="21"/>
      <c r="H110" s="20" t="str">
        <f t="shared" si="6"/>
        <v/>
      </c>
      <c r="I110" s="20" t="str">
        <f t="shared" si="7"/>
        <v/>
      </c>
      <c r="L110" s="1" t="str">
        <f>IF('Baza urządzeń'!A111="","",'Baza urządzeń'!A111)</f>
        <v/>
      </c>
      <c r="M110" s="1" t="str">
        <f>IF('Baza urządzeń'!B111="","",'Baza urządzeń'!B111)</f>
        <v/>
      </c>
      <c r="N110" s="1" t="str">
        <f>IF('Baza urządzeń'!C111="","",'Baza urządzeń'!C111)</f>
        <v/>
      </c>
      <c r="O110" s="1">
        <f>IF('Baza urządzeń'!D111="","",'Baza urządzeń'!D111)</f>
        <v>0</v>
      </c>
      <c r="P110" s="1">
        <f>IF('Baza urządzeń'!E111="","",'Baza urządzeń'!E111)</f>
        <v>0</v>
      </c>
      <c r="Q110" s="1">
        <f>IF('Baza urządzeń'!F111="","",'Baza urządzeń'!F111)</f>
        <v>0</v>
      </c>
      <c r="R110" s="1" t="str">
        <f>IF('Baza urządzeń'!G111="","",'Baza urządzeń'!G111)</f>
        <v/>
      </c>
      <c r="S110" s="1" t="str">
        <f>IF('Baza urządzeń'!H111="","",'Baza urządzeń'!H111)</f>
        <v/>
      </c>
    </row>
    <row r="111" spans="1:19" ht="15" x14ac:dyDescent="0.25">
      <c r="A111" s="1">
        <v>85</v>
      </c>
      <c r="B111" s="45"/>
      <c r="C111" s="45"/>
      <c r="D111" s="19"/>
      <c r="E111" s="20" t="str">
        <f t="shared" si="4"/>
        <v/>
      </c>
      <c r="F111" s="20" t="str">
        <f t="shared" si="5"/>
        <v/>
      </c>
      <c r="G111" s="21"/>
      <c r="H111" s="20" t="str">
        <f t="shared" si="6"/>
        <v/>
      </c>
      <c r="I111" s="20" t="str">
        <f t="shared" si="7"/>
        <v/>
      </c>
      <c r="L111" s="1" t="str">
        <f>IF('Baza urządzeń'!A112="","",'Baza urządzeń'!A112)</f>
        <v/>
      </c>
      <c r="M111" s="1" t="str">
        <f>IF('Baza urządzeń'!B112="","",'Baza urządzeń'!B112)</f>
        <v/>
      </c>
      <c r="N111" s="1" t="str">
        <f>IF('Baza urządzeń'!C112="","",'Baza urządzeń'!C112)</f>
        <v/>
      </c>
      <c r="O111" s="1">
        <f>IF('Baza urządzeń'!D112="","",'Baza urządzeń'!D112)</f>
        <v>0</v>
      </c>
      <c r="P111" s="1">
        <f>IF('Baza urządzeń'!E112="","",'Baza urządzeń'!E112)</f>
        <v>0</v>
      </c>
      <c r="Q111" s="1">
        <f>IF('Baza urządzeń'!F112="","",'Baza urządzeń'!F112)</f>
        <v>0</v>
      </c>
      <c r="R111" s="1" t="str">
        <f>IF('Baza urządzeń'!G112="","",'Baza urządzeń'!G112)</f>
        <v/>
      </c>
      <c r="S111" s="1" t="str">
        <f>IF('Baza urządzeń'!H112="","",'Baza urządzeń'!H112)</f>
        <v/>
      </c>
    </row>
    <row r="112" spans="1:19" ht="15" x14ac:dyDescent="0.25">
      <c r="A112" s="1">
        <v>86</v>
      </c>
      <c r="B112" s="45"/>
      <c r="C112" s="45"/>
      <c r="D112" s="19"/>
      <c r="E112" s="20" t="str">
        <f t="shared" si="4"/>
        <v/>
      </c>
      <c r="F112" s="20" t="str">
        <f t="shared" si="5"/>
        <v/>
      </c>
      <c r="G112" s="21"/>
      <c r="H112" s="20" t="str">
        <f t="shared" si="6"/>
        <v/>
      </c>
      <c r="I112" s="20" t="str">
        <f t="shared" si="7"/>
        <v/>
      </c>
      <c r="L112" s="1" t="str">
        <f>IF('Baza urządzeń'!A113="","",'Baza urządzeń'!A113)</f>
        <v/>
      </c>
      <c r="M112" s="1" t="str">
        <f>IF('Baza urządzeń'!B113="","",'Baza urządzeń'!B113)</f>
        <v/>
      </c>
      <c r="N112" s="1" t="str">
        <f>IF('Baza urządzeń'!C113="","",'Baza urządzeń'!C113)</f>
        <v/>
      </c>
      <c r="O112" s="1">
        <f>IF('Baza urządzeń'!D113="","",'Baza urządzeń'!D113)</f>
        <v>0</v>
      </c>
      <c r="P112" s="1">
        <f>IF('Baza urządzeń'!E113="","",'Baza urządzeń'!E113)</f>
        <v>0</v>
      </c>
      <c r="Q112" s="1">
        <f>IF('Baza urządzeń'!F113="","",'Baza urządzeń'!F113)</f>
        <v>0</v>
      </c>
      <c r="R112" s="1" t="str">
        <f>IF('Baza urządzeń'!G113="","",'Baza urządzeń'!G113)</f>
        <v/>
      </c>
      <c r="S112" s="1" t="str">
        <f>IF('Baza urządzeń'!H113="","",'Baza urządzeń'!H113)</f>
        <v/>
      </c>
    </row>
    <row r="113" spans="1:19" ht="15" x14ac:dyDescent="0.25">
      <c r="A113" s="1">
        <v>87</v>
      </c>
      <c r="B113" s="45"/>
      <c r="C113" s="45"/>
      <c r="D113" s="19"/>
      <c r="E113" s="20" t="str">
        <f t="shared" si="4"/>
        <v/>
      </c>
      <c r="F113" s="20" t="str">
        <f t="shared" si="5"/>
        <v/>
      </c>
      <c r="G113" s="21"/>
      <c r="H113" s="20" t="str">
        <f t="shared" si="6"/>
        <v/>
      </c>
      <c r="I113" s="20" t="str">
        <f t="shared" si="7"/>
        <v/>
      </c>
      <c r="L113" s="1" t="str">
        <f>IF('Baza urządzeń'!A114="","",'Baza urządzeń'!A114)</f>
        <v/>
      </c>
      <c r="M113" s="1" t="str">
        <f>IF('Baza urządzeń'!B114="","",'Baza urządzeń'!B114)</f>
        <v/>
      </c>
      <c r="N113" s="1" t="str">
        <f>IF('Baza urządzeń'!C114="","",'Baza urządzeń'!C114)</f>
        <v/>
      </c>
      <c r="O113" s="1">
        <f>IF('Baza urządzeń'!D114="","",'Baza urządzeń'!D114)</f>
        <v>0</v>
      </c>
      <c r="P113" s="1">
        <f>IF('Baza urządzeń'!E114="","",'Baza urządzeń'!E114)</f>
        <v>0</v>
      </c>
      <c r="Q113" s="1">
        <f>IF('Baza urządzeń'!F114="","",'Baza urządzeń'!F114)</f>
        <v>0</v>
      </c>
      <c r="R113" s="1" t="str">
        <f>IF('Baza urządzeń'!G114="","",'Baza urządzeń'!G114)</f>
        <v/>
      </c>
      <c r="S113" s="1" t="str">
        <f>IF('Baza urządzeń'!H114="","",'Baza urządzeń'!H114)</f>
        <v/>
      </c>
    </row>
    <row r="114" spans="1:19" ht="15" x14ac:dyDescent="0.25">
      <c r="A114" s="1">
        <v>88</v>
      </c>
      <c r="B114" s="45"/>
      <c r="C114" s="45"/>
      <c r="D114" s="19"/>
      <c r="E114" s="20" t="str">
        <f t="shared" si="4"/>
        <v/>
      </c>
      <c r="F114" s="20" t="str">
        <f t="shared" si="5"/>
        <v/>
      </c>
      <c r="G114" s="21"/>
      <c r="H114" s="20" t="str">
        <f t="shared" si="6"/>
        <v/>
      </c>
      <c r="I114" s="20" t="str">
        <f t="shared" si="7"/>
        <v/>
      </c>
      <c r="L114" s="1" t="str">
        <f>IF('Baza urządzeń'!A115="","",'Baza urządzeń'!A115)</f>
        <v/>
      </c>
      <c r="M114" s="1" t="str">
        <f>IF('Baza urządzeń'!B115="","",'Baza urządzeń'!B115)</f>
        <v/>
      </c>
      <c r="N114" s="1" t="str">
        <f>IF('Baza urządzeń'!C115="","",'Baza urządzeń'!C115)</f>
        <v/>
      </c>
      <c r="O114" s="1">
        <f>IF('Baza urządzeń'!D115="","",'Baza urządzeń'!D115)</f>
        <v>0</v>
      </c>
      <c r="P114" s="1">
        <f>IF('Baza urządzeń'!E115="","",'Baza urządzeń'!E115)</f>
        <v>0</v>
      </c>
      <c r="Q114" s="1">
        <f>IF('Baza urządzeń'!F115="","",'Baza urządzeń'!F115)</f>
        <v>0</v>
      </c>
      <c r="R114" s="1" t="str">
        <f>IF('Baza urządzeń'!G115="","",'Baza urządzeń'!G115)</f>
        <v/>
      </c>
      <c r="S114" s="1" t="str">
        <f>IF('Baza urządzeń'!H115="","",'Baza urządzeń'!H115)</f>
        <v/>
      </c>
    </row>
    <row r="115" spans="1:19" ht="15" x14ac:dyDescent="0.25">
      <c r="A115" s="1">
        <v>89</v>
      </c>
      <c r="B115" s="45"/>
      <c r="C115" s="45"/>
      <c r="D115" s="19"/>
      <c r="E115" s="20" t="str">
        <f t="shared" si="4"/>
        <v/>
      </c>
      <c r="F115" s="20" t="str">
        <f t="shared" si="5"/>
        <v/>
      </c>
      <c r="G115" s="21"/>
      <c r="H115" s="20" t="str">
        <f t="shared" si="6"/>
        <v/>
      </c>
      <c r="I115" s="20" t="str">
        <f t="shared" si="7"/>
        <v/>
      </c>
      <c r="L115" s="1" t="str">
        <f>IF('Baza urządzeń'!A116="","",'Baza urządzeń'!A116)</f>
        <v/>
      </c>
      <c r="M115" s="1" t="str">
        <f>IF('Baza urządzeń'!B116="","",'Baza urządzeń'!B116)</f>
        <v/>
      </c>
      <c r="N115" s="1" t="str">
        <f>IF('Baza urządzeń'!C116="","",'Baza urządzeń'!C116)</f>
        <v/>
      </c>
      <c r="O115" s="1">
        <f>IF('Baza urządzeń'!D116="","",'Baza urządzeń'!D116)</f>
        <v>0</v>
      </c>
      <c r="P115" s="1">
        <f>IF('Baza urządzeń'!E116="","",'Baza urządzeń'!E116)</f>
        <v>0</v>
      </c>
      <c r="Q115" s="1">
        <f>IF('Baza urządzeń'!F116="","",'Baza urządzeń'!F116)</f>
        <v>0</v>
      </c>
      <c r="R115" s="1" t="str">
        <f>IF('Baza urządzeń'!G116="","",'Baza urządzeń'!G116)</f>
        <v/>
      </c>
      <c r="S115" s="1" t="str">
        <f>IF('Baza urządzeń'!H116="","",'Baza urządzeń'!H116)</f>
        <v/>
      </c>
    </row>
    <row r="116" spans="1:19" ht="15" x14ac:dyDescent="0.25">
      <c r="A116" s="1">
        <v>90</v>
      </c>
      <c r="B116" s="45"/>
      <c r="C116" s="45"/>
      <c r="D116" s="19"/>
      <c r="E116" s="20" t="str">
        <f t="shared" si="4"/>
        <v/>
      </c>
      <c r="F116" s="20" t="str">
        <f t="shared" si="5"/>
        <v/>
      </c>
      <c r="G116" s="21"/>
      <c r="H116" s="20" t="str">
        <f t="shared" si="6"/>
        <v/>
      </c>
      <c r="I116" s="20" t="str">
        <f t="shared" si="7"/>
        <v/>
      </c>
      <c r="L116" s="1" t="str">
        <f>IF('Baza urządzeń'!A117="","",'Baza urządzeń'!A117)</f>
        <v/>
      </c>
      <c r="M116" s="1" t="str">
        <f>IF('Baza urządzeń'!B117="","",'Baza urządzeń'!B117)</f>
        <v/>
      </c>
      <c r="N116" s="1" t="str">
        <f>IF('Baza urządzeń'!C117="","",'Baza urządzeń'!C117)</f>
        <v/>
      </c>
      <c r="O116" s="1">
        <f>IF('Baza urządzeń'!D117="","",'Baza urządzeń'!D117)</f>
        <v>0</v>
      </c>
      <c r="P116" s="1">
        <f>IF('Baza urządzeń'!E117="","",'Baza urządzeń'!E117)</f>
        <v>0</v>
      </c>
      <c r="Q116" s="1">
        <f>IF('Baza urządzeń'!F117="","",'Baza urządzeń'!F117)</f>
        <v>0</v>
      </c>
      <c r="R116" s="1" t="str">
        <f>IF('Baza urządzeń'!G117="","",'Baza urządzeń'!G117)</f>
        <v/>
      </c>
      <c r="S116" s="1" t="str">
        <f>IF('Baza urządzeń'!H117="","",'Baza urządzeń'!H117)</f>
        <v/>
      </c>
    </row>
    <row r="117" spans="1:19" ht="15" x14ac:dyDescent="0.25">
      <c r="A117" s="1">
        <v>91</v>
      </c>
      <c r="B117" s="45"/>
      <c r="C117" s="45"/>
      <c r="D117" s="19"/>
      <c r="E117" s="20" t="str">
        <f t="shared" si="4"/>
        <v/>
      </c>
      <c r="F117" s="20" t="str">
        <f t="shared" si="5"/>
        <v/>
      </c>
      <c r="G117" s="21"/>
      <c r="H117" s="20" t="str">
        <f t="shared" si="6"/>
        <v/>
      </c>
      <c r="I117" s="20" t="str">
        <f t="shared" si="7"/>
        <v/>
      </c>
      <c r="L117" s="1" t="str">
        <f>IF('Baza urządzeń'!A118="","",'Baza urządzeń'!A118)</f>
        <v/>
      </c>
      <c r="M117" s="1" t="str">
        <f>IF('Baza urządzeń'!B118="","",'Baza urządzeń'!B118)</f>
        <v/>
      </c>
      <c r="N117" s="1" t="str">
        <f>IF('Baza urządzeń'!C118="","",'Baza urządzeń'!C118)</f>
        <v/>
      </c>
      <c r="O117" s="1">
        <f>IF('Baza urządzeń'!D118="","",'Baza urządzeń'!D118)</f>
        <v>0</v>
      </c>
      <c r="P117" s="1">
        <f>IF('Baza urządzeń'!E118="","",'Baza urządzeń'!E118)</f>
        <v>0</v>
      </c>
      <c r="Q117" s="1">
        <f>IF('Baza urządzeń'!F118="","",'Baza urządzeń'!F118)</f>
        <v>0</v>
      </c>
      <c r="R117" s="1" t="str">
        <f>IF('Baza urządzeń'!G118="","",'Baza urządzeń'!G118)</f>
        <v/>
      </c>
      <c r="S117" s="1" t="str">
        <f>IF('Baza urządzeń'!H118="","",'Baza urządzeń'!H118)</f>
        <v/>
      </c>
    </row>
    <row r="118" spans="1:19" ht="15" x14ac:dyDescent="0.25">
      <c r="A118" s="1">
        <v>92</v>
      </c>
      <c r="B118" s="45"/>
      <c r="C118" s="45"/>
      <c r="D118" s="19"/>
      <c r="E118" s="20" t="str">
        <f t="shared" si="4"/>
        <v/>
      </c>
      <c r="F118" s="20" t="str">
        <f t="shared" si="5"/>
        <v/>
      </c>
      <c r="G118" s="21"/>
      <c r="H118" s="20" t="str">
        <f t="shared" si="6"/>
        <v/>
      </c>
      <c r="I118" s="20" t="str">
        <f t="shared" si="7"/>
        <v/>
      </c>
      <c r="L118" s="1" t="str">
        <f>IF('Baza urządzeń'!A119="","",'Baza urządzeń'!A119)</f>
        <v/>
      </c>
      <c r="M118" s="1" t="str">
        <f>IF('Baza urządzeń'!B119="","",'Baza urządzeń'!B119)</f>
        <v/>
      </c>
      <c r="N118" s="1" t="str">
        <f>IF('Baza urządzeń'!C119="","",'Baza urządzeń'!C119)</f>
        <v/>
      </c>
      <c r="O118" s="1">
        <f>IF('Baza urządzeń'!D119="","",'Baza urządzeń'!D119)</f>
        <v>0</v>
      </c>
      <c r="P118" s="1">
        <f>IF('Baza urządzeń'!E119="","",'Baza urządzeń'!E119)</f>
        <v>0</v>
      </c>
      <c r="Q118" s="1">
        <f>IF('Baza urządzeń'!F119="","",'Baza urządzeń'!F119)</f>
        <v>0</v>
      </c>
      <c r="R118" s="1" t="str">
        <f>IF('Baza urządzeń'!G119="","",'Baza urządzeń'!G119)</f>
        <v/>
      </c>
      <c r="S118" s="1" t="str">
        <f>IF('Baza urządzeń'!H119="","",'Baza urządzeń'!H119)</f>
        <v/>
      </c>
    </row>
    <row r="119" spans="1:19" ht="15" x14ac:dyDescent="0.25">
      <c r="A119" s="1">
        <v>93</v>
      </c>
      <c r="B119" s="45"/>
      <c r="C119" s="45"/>
      <c r="D119" s="19"/>
      <c r="E119" s="20" t="str">
        <f t="shared" si="4"/>
        <v/>
      </c>
      <c r="F119" s="20" t="str">
        <f t="shared" si="5"/>
        <v/>
      </c>
      <c r="G119" s="21"/>
      <c r="H119" s="20" t="str">
        <f t="shared" si="6"/>
        <v/>
      </c>
      <c r="I119" s="20" t="str">
        <f t="shared" si="7"/>
        <v/>
      </c>
      <c r="L119" s="1" t="str">
        <f>IF('Baza urządzeń'!A120="","",'Baza urządzeń'!A120)</f>
        <v/>
      </c>
      <c r="M119" s="1" t="str">
        <f>IF('Baza urządzeń'!B120="","",'Baza urządzeń'!B120)</f>
        <v/>
      </c>
      <c r="N119" s="1" t="str">
        <f>IF('Baza urządzeń'!C120="","",'Baza urządzeń'!C120)</f>
        <v/>
      </c>
      <c r="O119" s="1">
        <f>IF('Baza urządzeń'!D120="","",'Baza urządzeń'!D120)</f>
        <v>0</v>
      </c>
      <c r="P119" s="1">
        <f>IF('Baza urządzeń'!E120="","",'Baza urządzeń'!E120)</f>
        <v>0</v>
      </c>
      <c r="Q119" s="1">
        <f>IF('Baza urządzeń'!F120="","",'Baza urządzeń'!F120)</f>
        <v>0</v>
      </c>
      <c r="R119" s="1" t="str">
        <f>IF('Baza urządzeń'!G120="","",'Baza urządzeń'!G120)</f>
        <v/>
      </c>
      <c r="S119" s="1" t="str">
        <f>IF('Baza urządzeń'!H120="","",'Baza urządzeń'!H120)</f>
        <v/>
      </c>
    </row>
    <row r="120" spans="1:19" ht="15" x14ac:dyDescent="0.25">
      <c r="A120" s="1">
        <v>94</v>
      </c>
      <c r="B120" s="45"/>
      <c r="C120" s="45"/>
      <c r="D120" s="19"/>
      <c r="E120" s="20" t="str">
        <f t="shared" si="4"/>
        <v/>
      </c>
      <c r="F120" s="20" t="str">
        <f t="shared" si="5"/>
        <v/>
      </c>
      <c r="G120" s="21"/>
      <c r="H120" s="20" t="str">
        <f t="shared" si="6"/>
        <v/>
      </c>
      <c r="I120" s="20" t="str">
        <f t="shared" si="7"/>
        <v/>
      </c>
      <c r="L120" s="1" t="str">
        <f>IF('Baza urządzeń'!A121="","",'Baza urządzeń'!A121)</f>
        <v/>
      </c>
      <c r="M120" s="1" t="str">
        <f>IF('Baza urządzeń'!B121="","",'Baza urządzeń'!B121)</f>
        <v/>
      </c>
      <c r="N120" s="1" t="str">
        <f>IF('Baza urządzeń'!C121="","",'Baza urządzeń'!C121)</f>
        <v/>
      </c>
      <c r="O120" s="1">
        <f>IF('Baza urządzeń'!D121="","",'Baza urządzeń'!D121)</f>
        <v>0</v>
      </c>
      <c r="P120" s="1">
        <f>IF('Baza urządzeń'!E121="","",'Baza urządzeń'!E121)</f>
        <v>0</v>
      </c>
      <c r="Q120" s="1">
        <f>IF('Baza urządzeń'!F121="","",'Baza urządzeń'!F121)</f>
        <v>0</v>
      </c>
      <c r="R120" s="1" t="str">
        <f>IF('Baza urządzeń'!G121="","",'Baza urządzeń'!G121)</f>
        <v/>
      </c>
      <c r="S120" s="1" t="str">
        <f>IF('Baza urządzeń'!H121="","",'Baza urządzeń'!H121)</f>
        <v/>
      </c>
    </row>
    <row r="121" spans="1:19" ht="15" x14ac:dyDescent="0.25">
      <c r="A121" s="1">
        <v>95</v>
      </c>
      <c r="B121" s="45"/>
      <c r="C121" s="45"/>
      <c r="D121" s="19"/>
      <c r="E121" s="20" t="str">
        <f t="shared" si="4"/>
        <v/>
      </c>
      <c r="F121" s="20" t="str">
        <f t="shared" si="5"/>
        <v/>
      </c>
      <c r="G121" s="21"/>
      <c r="H121" s="20" t="str">
        <f t="shared" si="6"/>
        <v/>
      </c>
      <c r="I121" s="20" t="str">
        <f t="shared" si="7"/>
        <v/>
      </c>
      <c r="L121" s="1" t="str">
        <f>IF('Baza urządzeń'!A122="","",'Baza urządzeń'!A122)</f>
        <v/>
      </c>
      <c r="M121" s="1" t="str">
        <f>IF('Baza urządzeń'!B122="","",'Baza urządzeń'!B122)</f>
        <v/>
      </c>
      <c r="N121" s="1" t="str">
        <f>IF('Baza urządzeń'!C122="","",'Baza urządzeń'!C122)</f>
        <v/>
      </c>
      <c r="O121" s="1">
        <f>IF('Baza urządzeń'!D122="","",'Baza urządzeń'!D122)</f>
        <v>0</v>
      </c>
      <c r="P121" s="1">
        <f>IF('Baza urządzeń'!E122="","",'Baza urządzeń'!E122)</f>
        <v>0</v>
      </c>
      <c r="Q121" s="1">
        <f>IF('Baza urządzeń'!F122="","",'Baza urządzeń'!F122)</f>
        <v>0</v>
      </c>
      <c r="R121" s="1" t="str">
        <f>IF('Baza urządzeń'!G122="","",'Baza urządzeń'!G122)</f>
        <v/>
      </c>
      <c r="S121" s="1" t="str">
        <f>IF('Baza urządzeń'!H122="","",'Baza urządzeń'!H122)</f>
        <v/>
      </c>
    </row>
    <row r="122" spans="1:19" ht="15" x14ac:dyDescent="0.25">
      <c r="A122" s="1">
        <v>96</v>
      </c>
      <c r="B122" s="45"/>
      <c r="C122" s="45"/>
      <c r="D122" s="19"/>
      <c r="E122" s="20" t="str">
        <f t="shared" si="4"/>
        <v/>
      </c>
      <c r="F122" s="20" t="str">
        <f t="shared" si="5"/>
        <v/>
      </c>
      <c r="G122" s="21"/>
      <c r="H122" s="20" t="str">
        <f t="shared" si="6"/>
        <v/>
      </c>
      <c r="I122" s="20" t="str">
        <f t="shared" si="7"/>
        <v/>
      </c>
      <c r="L122" s="1" t="str">
        <f>IF('Baza urządzeń'!A123="","",'Baza urządzeń'!A123)</f>
        <v/>
      </c>
      <c r="M122" s="1" t="str">
        <f>IF('Baza urządzeń'!B123="","",'Baza urządzeń'!B123)</f>
        <v/>
      </c>
      <c r="N122" s="1" t="str">
        <f>IF('Baza urządzeń'!C123="","",'Baza urządzeń'!C123)</f>
        <v/>
      </c>
      <c r="O122" s="1">
        <f>IF('Baza urządzeń'!D123="","",'Baza urządzeń'!D123)</f>
        <v>0</v>
      </c>
      <c r="P122" s="1">
        <f>IF('Baza urządzeń'!E123="","",'Baza urządzeń'!E123)</f>
        <v>0</v>
      </c>
      <c r="Q122" s="1">
        <f>IF('Baza urządzeń'!F123="","",'Baza urządzeń'!F123)</f>
        <v>0</v>
      </c>
      <c r="R122" s="1" t="str">
        <f>IF('Baza urządzeń'!G123="","",'Baza urządzeń'!G123)</f>
        <v/>
      </c>
      <c r="S122" s="1" t="str">
        <f>IF('Baza urządzeń'!H123="","",'Baza urządzeń'!H123)</f>
        <v/>
      </c>
    </row>
    <row r="123" spans="1:19" ht="15" x14ac:dyDescent="0.25">
      <c r="A123" s="1">
        <v>97</v>
      </c>
      <c r="B123" s="45"/>
      <c r="C123" s="45"/>
      <c r="D123" s="19"/>
      <c r="E123" s="20" t="str">
        <f t="shared" si="4"/>
        <v/>
      </c>
      <c r="F123" s="20" t="str">
        <f t="shared" si="5"/>
        <v/>
      </c>
      <c r="G123" s="21"/>
      <c r="H123" s="20" t="str">
        <f t="shared" si="6"/>
        <v/>
      </c>
      <c r="I123" s="20" t="str">
        <f t="shared" si="7"/>
        <v/>
      </c>
      <c r="L123" s="1" t="str">
        <f>IF('Baza urządzeń'!A124="","",'Baza urządzeń'!A124)</f>
        <v/>
      </c>
      <c r="M123" s="1" t="str">
        <f>IF('Baza urządzeń'!B124="","",'Baza urządzeń'!B124)</f>
        <v/>
      </c>
      <c r="N123" s="1" t="str">
        <f>IF('Baza urządzeń'!C124="","",'Baza urządzeń'!C124)</f>
        <v/>
      </c>
      <c r="O123" s="1">
        <f>IF('Baza urządzeń'!D124="","",'Baza urządzeń'!D124)</f>
        <v>0</v>
      </c>
      <c r="P123" s="1">
        <f>IF('Baza urządzeń'!E124="","",'Baza urządzeń'!E124)</f>
        <v>0</v>
      </c>
      <c r="Q123" s="1">
        <f>IF('Baza urządzeń'!F124="","",'Baza urządzeń'!F124)</f>
        <v>0</v>
      </c>
      <c r="R123" s="1" t="str">
        <f>IF('Baza urządzeń'!G124="","",'Baza urządzeń'!G124)</f>
        <v/>
      </c>
      <c r="S123" s="1" t="str">
        <f>IF('Baza urządzeń'!H124="","",'Baza urządzeń'!H124)</f>
        <v/>
      </c>
    </row>
    <row r="124" spans="1:19" ht="15" x14ac:dyDescent="0.25">
      <c r="A124" s="1">
        <v>98</v>
      </c>
      <c r="B124" s="45"/>
      <c r="C124" s="45"/>
      <c r="D124" s="19"/>
      <c r="E124" s="20" t="str">
        <f t="shared" si="4"/>
        <v/>
      </c>
      <c r="F124" s="20" t="str">
        <f t="shared" si="5"/>
        <v/>
      </c>
      <c r="G124" s="21"/>
      <c r="H124" s="20" t="str">
        <f t="shared" si="6"/>
        <v/>
      </c>
      <c r="I124" s="20" t="str">
        <f t="shared" si="7"/>
        <v/>
      </c>
      <c r="L124" s="1" t="str">
        <f>IF('Baza urządzeń'!A125="","",'Baza urządzeń'!A125)</f>
        <v/>
      </c>
      <c r="M124" s="1" t="str">
        <f>IF('Baza urządzeń'!B125="","",'Baza urządzeń'!B125)</f>
        <v/>
      </c>
      <c r="N124" s="1" t="str">
        <f>IF('Baza urządzeń'!C125="","",'Baza urządzeń'!C125)</f>
        <v/>
      </c>
      <c r="O124" s="1">
        <f>IF('Baza urządzeń'!D125="","",'Baza urządzeń'!D125)</f>
        <v>0</v>
      </c>
      <c r="P124" s="1">
        <f>IF('Baza urządzeń'!E125="","",'Baza urządzeń'!E125)</f>
        <v>0</v>
      </c>
      <c r="Q124" s="1">
        <f>IF('Baza urządzeń'!F125="","",'Baza urządzeń'!F125)</f>
        <v>0</v>
      </c>
      <c r="R124" s="1" t="str">
        <f>IF('Baza urządzeń'!G125="","",'Baza urządzeń'!G125)</f>
        <v/>
      </c>
      <c r="S124" s="1" t="str">
        <f>IF('Baza urządzeń'!H125="","",'Baza urządzeń'!H125)</f>
        <v/>
      </c>
    </row>
    <row r="125" spans="1:19" ht="15" x14ac:dyDescent="0.25">
      <c r="A125" s="1">
        <v>99</v>
      </c>
      <c r="B125" s="45"/>
      <c r="C125" s="45"/>
      <c r="D125" s="19"/>
      <c r="E125" s="20" t="str">
        <f t="shared" si="4"/>
        <v/>
      </c>
      <c r="F125" s="20" t="str">
        <f t="shared" si="5"/>
        <v/>
      </c>
      <c r="G125" s="21"/>
      <c r="H125" s="20" t="str">
        <f t="shared" si="6"/>
        <v/>
      </c>
      <c r="I125" s="20" t="str">
        <f t="shared" si="7"/>
        <v/>
      </c>
      <c r="L125" s="1" t="str">
        <f>IF('Baza urządzeń'!A126="","",'Baza urządzeń'!A126)</f>
        <v/>
      </c>
      <c r="M125" s="1" t="str">
        <f>IF('Baza urządzeń'!B126="","",'Baza urządzeń'!B126)</f>
        <v/>
      </c>
      <c r="N125" s="1" t="str">
        <f>IF('Baza urządzeń'!C126="","",'Baza urządzeń'!C126)</f>
        <v/>
      </c>
      <c r="O125" s="1">
        <f>IF('Baza urządzeń'!D126="","",'Baza urządzeń'!D126)</f>
        <v>0</v>
      </c>
      <c r="P125" s="1">
        <f>IF('Baza urządzeń'!E126="","",'Baza urządzeń'!E126)</f>
        <v>0</v>
      </c>
      <c r="Q125" s="1">
        <f>IF('Baza urządzeń'!F126="","",'Baza urządzeń'!F126)</f>
        <v>0</v>
      </c>
      <c r="R125" s="1" t="str">
        <f>IF('Baza urządzeń'!G126="","",'Baza urządzeń'!G126)</f>
        <v/>
      </c>
      <c r="S125" s="1" t="str">
        <f>IF('Baza urządzeń'!H126="","",'Baza urządzeń'!H126)</f>
        <v/>
      </c>
    </row>
    <row r="126" spans="1:19" ht="15" x14ac:dyDescent="0.25">
      <c r="A126" s="1">
        <v>100</v>
      </c>
      <c r="B126" s="45"/>
      <c r="C126" s="45"/>
      <c r="D126" s="19"/>
      <c r="E126" s="20" t="str">
        <f t="shared" si="4"/>
        <v/>
      </c>
      <c r="F126" s="20" t="str">
        <f t="shared" si="5"/>
        <v/>
      </c>
      <c r="G126" s="21"/>
      <c r="H126" s="20" t="str">
        <f t="shared" si="6"/>
        <v/>
      </c>
      <c r="I126" s="20" t="str">
        <f t="shared" si="7"/>
        <v/>
      </c>
      <c r="L126" s="1" t="str">
        <f>IF('Baza urządzeń'!A127="","",'Baza urządzeń'!A127)</f>
        <v/>
      </c>
      <c r="M126" s="1" t="str">
        <f>IF('Baza urządzeń'!B127="","",'Baza urządzeń'!B127)</f>
        <v/>
      </c>
      <c r="N126" s="1" t="str">
        <f>IF('Baza urządzeń'!C127="","",'Baza urządzeń'!C127)</f>
        <v/>
      </c>
      <c r="O126" s="1">
        <f>IF('Baza urządzeń'!D127="","",'Baza urządzeń'!D127)</f>
        <v>0</v>
      </c>
      <c r="P126" s="1">
        <f>IF('Baza urządzeń'!E127="","",'Baza urządzeń'!E127)</f>
        <v>0</v>
      </c>
      <c r="Q126" s="1">
        <f>IF('Baza urządzeń'!F127="","",'Baza urządzeń'!F127)</f>
        <v>0</v>
      </c>
      <c r="R126" s="1" t="str">
        <f>IF('Baza urządzeń'!G127="","",'Baza urządzeń'!G127)</f>
        <v/>
      </c>
      <c r="S126" s="1" t="str">
        <f>IF('Baza urządzeń'!H127="","",'Baza urządzeń'!H127)</f>
        <v/>
      </c>
    </row>
    <row r="127" spans="1:19" x14ac:dyDescent="0.2">
      <c r="L127" s="1" t="str">
        <f>IF('Baza urządzeń'!A128="","",'Baza urządzeń'!A128)</f>
        <v/>
      </c>
      <c r="M127" s="1" t="str">
        <f>IF('Baza urządzeń'!B128="","",'Baza urządzeń'!B128)</f>
        <v/>
      </c>
      <c r="N127" s="1" t="str">
        <f>IF('Baza urządzeń'!C128="","",'Baza urządzeń'!C128)</f>
        <v/>
      </c>
      <c r="O127" s="1">
        <f>IF('Baza urządzeń'!D128="","",'Baza urządzeń'!D128)</f>
        <v>0</v>
      </c>
      <c r="P127" s="1">
        <f>IF('Baza urządzeń'!E128="","",'Baza urządzeń'!E128)</f>
        <v>0</v>
      </c>
      <c r="Q127" s="1">
        <f>IF('Baza urządzeń'!F128="","",'Baza urządzeń'!F128)</f>
        <v>0</v>
      </c>
      <c r="R127" s="1" t="str">
        <f>IF('Baza urządzeń'!G128="","",'Baza urządzeń'!G128)</f>
        <v/>
      </c>
      <c r="S127" s="1" t="str">
        <f>IF('Baza urządzeń'!H128="","",'Baza urządzeń'!H128)</f>
        <v/>
      </c>
    </row>
    <row r="128" spans="1:19" x14ac:dyDescent="0.2">
      <c r="L128" s="1" t="str">
        <f>IF('Baza urządzeń'!A129="","",'Baza urządzeń'!A129)</f>
        <v/>
      </c>
      <c r="M128" s="1" t="str">
        <f>IF('Baza urządzeń'!B129="","",'Baza urządzeń'!B129)</f>
        <v/>
      </c>
      <c r="N128" s="1" t="str">
        <f>IF('Baza urządzeń'!C129="","",'Baza urządzeń'!C129)</f>
        <v/>
      </c>
      <c r="O128" s="1">
        <f>IF('Baza urządzeń'!D129="","",'Baza urządzeń'!D129)</f>
        <v>0</v>
      </c>
      <c r="P128" s="1">
        <f>IF('Baza urządzeń'!E129="","",'Baza urządzeń'!E129)</f>
        <v>0</v>
      </c>
      <c r="Q128" s="1">
        <f>IF('Baza urządzeń'!F129="","",'Baza urządzeń'!F129)</f>
        <v>0</v>
      </c>
      <c r="R128" s="1" t="str">
        <f>IF('Baza urządzeń'!G129="","",'Baza urządzeń'!G129)</f>
        <v/>
      </c>
      <c r="S128" s="1" t="str">
        <f>IF('Baza urządzeń'!H129="","",'Baza urządzeń'!H129)</f>
        <v/>
      </c>
    </row>
    <row r="129" spans="12:19" x14ac:dyDescent="0.2">
      <c r="L129" s="1" t="str">
        <f>IF('Baza urządzeń'!A130="","",'Baza urządzeń'!A130)</f>
        <v/>
      </c>
      <c r="M129" s="1" t="str">
        <f>IF('Baza urządzeń'!B130="","",'Baza urządzeń'!B130)</f>
        <v/>
      </c>
      <c r="N129" s="1" t="str">
        <f>IF('Baza urządzeń'!C130="","",'Baza urządzeń'!C130)</f>
        <v/>
      </c>
      <c r="O129" s="1">
        <f>IF('Baza urządzeń'!D130="","",'Baza urządzeń'!D130)</f>
        <v>0</v>
      </c>
      <c r="P129" s="1">
        <f>IF('Baza urządzeń'!E130="","",'Baza urządzeń'!E130)</f>
        <v>0</v>
      </c>
      <c r="Q129" s="1">
        <f>IF('Baza urządzeń'!F130="","",'Baza urządzeń'!F130)</f>
        <v>0</v>
      </c>
      <c r="R129" s="1" t="str">
        <f>IF('Baza urządzeń'!G130="","",'Baza urządzeń'!G130)</f>
        <v/>
      </c>
      <c r="S129" s="1" t="str">
        <f>IF('Baza urządzeń'!H130="","",'Baza urządzeń'!H130)</f>
        <v/>
      </c>
    </row>
    <row r="130" spans="12:19" x14ac:dyDescent="0.2">
      <c r="L130" s="1" t="str">
        <f>IF('Baza urządzeń'!A131="","",'Baza urządzeń'!A131)</f>
        <v/>
      </c>
      <c r="M130" s="1" t="str">
        <f>IF('Baza urządzeń'!B131="","",'Baza urządzeń'!B131)</f>
        <v/>
      </c>
      <c r="N130" s="1" t="str">
        <f>IF('Baza urządzeń'!C131="","",'Baza urządzeń'!C131)</f>
        <v/>
      </c>
      <c r="O130" s="1">
        <f>IF('Baza urządzeń'!D131="","",'Baza urządzeń'!D131)</f>
        <v>0</v>
      </c>
      <c r="P130" s="1">
        <f>IF('Baza urządzeń'!E131="","",'Baza urządzeń'!E131)</f>
        <v>0</v>
      </c>
      <c r="Q130" s="1">
        <f>IF('Baza urządzeń'!F131="","",'Baza urządzeń'!F131)</f>
        <v>0</v>
      </c>
      <c r="R130" s="1" t="str">
        <f>IF('Baza urządzeń'!G131="","",'Baza urządzeń'!G131)</f>
        <v/>
      </c>
      <c r="S130" s="1" t="str">
        <f>IF('Baza urządzeń'!H131="","",'Baza urządzeń'!H131)</f>
        <v/>
      </c>
    </row>
    <row r="131" spans="12:19" x14ac:dyDescent="0.2">
      <c r="L131" s="1" t="str">
        <f>IF('Baza urządzeń'!A132="","",'Baza urządzeń'!A132)</f>
        <v/>
      </c>
      <c r="M131" s="1" t="str">
        <f>IF('Baza urządzeń'!B132="","",'Baza urządzeń'!B132)</f>
        <v/>
      </c>
      <c r="N131" s="1" t="str">
        <f>IF('Baza urządzeń'!C132="","",'Baza urządzeń'!C132)</f>
        <v/>
      </c>
      <c r="O131" s="1">
        <f>IF('Baza urządzeń'!D132="","",'Baza urządzeń'!D132)</f>
        <v>0</v>
      </c>
      <c r="P131" s="1">
        <f>IF('Baza urządzeń'!E132="","",'Baza urządzeń'!E132)</f>
        <v>0</v>
      </c>
      <c r="Q131" s="1">
        <f>IF('Baza urządzeń'!F132="","",'Baza urządzeń'!F132)</f>
        <v>0</v>
      </c>
      <c r="R131" s="1" t="str">
        <f>IF('Baza urządzeń'!G132="","",'Baza urządzeń'!G132)</f>
        <v/>
      </c>
      <c r="S131" s="1" t="str">
        <f>IF('Baza urządzeń'!H132="","",'Baza urządzeń'!H132)</f>
        <v/>
      </c>
    </row>
    <row r="132" spans="12:19" x14ac:dyDescent="0.2">
      <c r="L132" s="1" t="str">
        <f>IF('Baza urządzeń'!A133="","",'Baza urządzeń'!A133)</f>
        <v/>
      </c>
      <c r="M132" s="1" t="str">
        <f>IF('Baza urządzeń'!B133="","",'Baza urządzeń'!B133)</f>
        <v/>
      </c>
      <c r="N132" s="1" t="str">
        <f>IF('Baza urządzeń'!C133="","",'Baza urządzeń'!C133)</f>
        <v/>
      </c>
      <c r="O132" s="1">
        <f>IF('Baza urządzeń'!D133="","",'Baza urządzeń'!D133)</f>
        <v>0</v>
      </c>
      <c r="P132" s="1">
        <f>IF('Baza urządzeń'!E133="","",'Baza urządzeń'!E133)</f>
        <v>0</v>
      </c>
      <c r="Q132" s="1">
        <f>IF('Baza urządzeń'!F133="","",'Baza urządzeń'!F133)</f>
        <v>0</v>
      </c>
      <c r="R132" s="1" t="str">
        <f>IF('Baza urządzeń'!G133="","",'Baza urządzeń'!G133)</f>
        <v/>
      </c>
      <c r="S132" s="1" t="str">
        <f>IF('Baza urządzeń'!H133="","",'Baza urządzeń'!H133)</f>
        <v/>
      </c>
    </row>
    <row r="133" spans="12:19" x14ac:dyDescent="0.2">
      <c r="L133" s="1" t="str">
        <f>IF('Baza urządzeń'!A134="","",'Baza urządzeń'!A134)</f>
        <v/>
      </c>
      <c r="M133" s="1" t="str">
        <f>IF('Baza urządzeń'!B134="","",'Baza urządzeń'!B134)</f>
        <v/>
      </c>
      <c r="N133" s="1" t="str">
        <f>IF('Baza urządzeń'!C134="","",'Baza urządzeń'!C134)</f>
        <v/>
      </c>
      <c r="O133" s="1">
        <f>IF('Baza urządzeń'!D134="","",'Baza urządzeń'!D134)</f>
        <v>0</v>
      </c>
      <c r="P133" s="1">
        <f>IF('Baza urządzeń'!E134="","",'Baza urządzeń'!E134)</f>
        <v>0</v>
      </c>
      <c r="Q133" s="1">
        <f>IF('Baza urządzeń'!F134="","",'Baza urządzeń'!F134)</f>
        <v>0</v>
      </c>
      <c r="R133" s="1" t="str">
        <f>IF('Baza urządzeń'!G134="","",'Baza urządzeń'!G134)</f>
        <v/>
      </c>
      <c r="S133" s="1" t="str">
        <f>IF('Baza urządzeń'!H134="","",'Baza urządzeń'!H134)</f>
        <v/>
      </c>
    </row>
    <row r="134" spans="12:19" x14ac:dyDescent="0.2">
      <c r="L134" s="1" t="str">
        <f>IF('Baza urządzeń'!A135="","",'Baza urządzeń'!A135)</f>
        <v/>
      </c>
      <c r="M134" s="1" t="str">
        <f>IF('Baza urządzeń'!B135="","",'Baza urządzeń'!B135)</f>
        <v/>
      </c>
      <c r="N134" s="1" t="str">
        <f>IF('Baza urządzeń'!C135="","",'Baza urządzeń'!C135)</f>
        <v/>
      </c>
      <c r="O134" s="1">
        <f>IF('Baza urządzeń'!D135="","",'Baza urządzeń'!D135)</f>
        <v>0</v>
      </c>
      <c r="P134" s="1">
        <f>IF('Baza urządzeń'!E135="","",'Baza urządzeń'!E135)</f>
        <v>0</v>
      </c>
      <c r="Q134" s="1">
        <f>IF('Baza urządzeń'!F135="","",'Baza urządzeń'!F135)</f>
        <v>0</v>
      </c>
      <c r="R134" s="1" t="str">
        <f>IF('Baza urządzeń'!G135="","",'Baza urządzeń'!G135)</f>
        <v/>
      </c>
      <c r="S134" s="1" t="str">
        <f>IF('Baza urządzeń'!H135="","",'Baza urządzeń'!H135)</f>
        <v/>
      </c>
    </row>
    <row r="135" spans="12:19" x14ac:dyDescent="0.2">
      <c r="L135" s="1" t="str">
        <f>IF('Baza urządzeń'!A136="","",'Baza urządzeń'!A136)</f>
        <v/>
      </c>
      <c r="M135" s="1" t="str">
        <f>IF('Baza urządzeń'!B136="","",'Baza urządzeń'!B136)</f>
        <v/>
      </c>
      <c r="N135" s="1" t="str">
        <f>IF('Baza urządzeń'!C136="","",'Baza urządzeń'!C136)</f>
        <v/>
      </c>
      <c r="O135" s="1">
        <f>IF('Baza urządzeń'!D136="","",'Baza urządzeń'!D136)</f>
        <v>0</v>
      </c>
      <c r="P135" s="1">
        <f>IF('Baza urządzeń'!E136="","",'Baza urządzeń'!E136)</f>
        <v>0</v>
      </c>
      <c r="Q135" s="1">
        <f>IF('Baza urządzeń'!F136="","",'Baza urządzeń'!F136)</f>
        <v>0</v>
      </c>
      <c r="R135" s="1" t="str">
        <f>IF('Baza urządzeń'!G136="","",'Baza urządzeń'!G136)</f>
        <v/>
      </c>
      <c r="S135" s="1" t="str">
        <f>IF('Baza urządzeń'!H136="","",'Baza urządzeń'!H136)</f>
        <v/>
      </c>
    </row>
    <row r="136" spans="12:19" x14ac:dyDescent="0.2">
      <c r="L136" s="1" t="str">
        <f>IF('Baza urządzeń'!A137="","",'Baza urządzeń'!A137)</f>
        <v/>
      </c>
      <c r="M136" s="1" t="str">
        <f>IF('Baza urządzeń'!B137="","",'Baza urządzeń'!B137)</f>
        <v/>
      </c>
      <c r="N136" s="1" t="str">
        <f>IF('Baza urządzeń'!C137="","",'Baza urządzeń'!C137)</f>
        <v/>
      </c>
      <c r="O136" s="1">
        <f>IF('Baza urządzeń'!D137="","",'Baza urządzeń'!D137)</f>
        <v>0</v>
      </c>
      <c r="P136" s="1">
        <f>IF('Baza urządzeń'!E137="","",'Baza urządzeń'!E137)</f>
        <v>0</v>
      </c>
      <c r="Q136" s="1">
        <f>IF('Baza urządzeń'!F137="","",'Baza urządzeń'!F137)</f>
        <v>0</v>
      </c>
      <c r="R136" s="1" t="str">
        <f>IF('Baza urządzeń'!G137="","",'Baza urządzeń'!G137)</f>
        <v/>
      </c>
      <c r="S136" s="1" t="str">
        <f>IF('Baza urządzeń'!H137="","",'Baza urządzeń'!H137)</f>
        <v/>
      </c>
    </row>
    <row r="137" spans="12:19" x14ac:dyDescent="0.2">
      <c r="L137" s="1" t="str">
        <f>IF('Baza urządzeń'!A138="","",'Baza urządzeń'!A138)</f>
        <v/>
      </c>
      <c r="M137" s="1" t="str">
        <f>IF('Baza urządzeń'!B138="","",'Baza urządzeń'!B138)</f>
        <v/>
      </c>
      <c r="N137" s="1" t="str">
        <f>IF('Baza urządzeń'!C138="","",'Baza urządzeń'!C138)</f>
        <v/>
      </c>
      <c r="O137" s="1">
        <f>IF('Baza urządzeń'!D138="","",'Baza urządzeń'!D138)</f>
        <v>0</v>
      </c>
      <c r="P137" s="1">
        <f>IF('Baza urządzeń'!E138="","",'Baza urządzeń'!E138)</f>
        <v>0</v>
      </c>
      <c r="Q137" s="1">
        <f>IF('Baza urządzeń'!F138="","",'Baza urządzeń'!F138)</f>
        <v>0</v>
      </c>
      <c r="R137" s="1" t="str">
        <f>IF('Baza urządzeń'!G138="","",'Baza urządzeń'!G138)</f>
        <v/>
      </c>
      <c r="S137" s="1" t="str">
        <f>IF('Baza urządzeń'!H138="","",'Baza urządzeń'!H138)</f>
        <v/>
      </c>
    </row>
    <row r="138" spans="12:19" x14ac:dyDescent="0.2">
      <c r="L138" s="1" t="str">
        <f>IF('Baza urządzeń'!A139="","",'Baza urządzeń'!A139)</f>
        <v/>
      </c>
      <c r="M138" s="1" t="str">
        <f>IF('Baza urządzeń'!B139="","",'Baza urządzeń'!B139)</f>
        <v/>
      </c>
      <c r="N138" s="1" t="str">
        <f>IF('Baza urządzeń'!C139="","",'Baza urządzeń'!C139)</f>
        <v/>
      </c>
      <c r="O138" s="1">
        <f>IF('Baza urządzeń'!D139="","",'Baza urządzeń'!D139)</f>
        <v>0</v>
      </c>
      <c r="P138" s="1">
        <f>IF('Baza urządzeń'!E139="","",'Baza urządzeń'!E139)</f>
        <v>0</v>
      </c>
      <c r="Q138" s="1">
        <f>IF('Baza urządzeń'!F139="","",'Baza urządzeń'!F139)</f>
        <v>0</v>
      </c>
      <c r="R138" s="1" t="str">
        <f>IF('Baza urządzeń'!G139="","",'Baza urządzeń'!G139)</f>
        <v/>
      </c>
      <c r="S138" s="1" t="str">
        <f>IF('Baza urządzeń'!H139="","",'Baza urządzeń'!H139)</f>
        <v/>
      </c>
    </row>
    <row r="139" spans="12:19" x14ac:dyDescent="0.2">
      <c r="L139" s="1" t="str">
        <f>IF('Baza urządzeń'!A140="","",'Baza urządzeń'!A140)</f>
        <v/>
      </c>
      <c r="M139" s="1" t="str">
        <f>IF('Baza urządzeń'!B140="","",'Baza urządzeń'!B140)</f>
        <v/>
      </c>
      <c r="N139" s="1" t="str">
        <f>IF('Baza urządzeń'!C140="","",'Baza urządzeń'!C140)</f>
        <v/>
      </c>
      <c r="O139" s="1">
        <f>IF('Baza urządzeń'!D140="","",'Baza urządzeń'!D140)</f>
        <v>0</v>
      </c>
      <c r="P139" s="1">
        <f>IF('Baza urządzeń'!E140="","",'Baza urządzeń'!E140)</f>
        <v>0</v>
      </c>
      <c r="Q139" s="1">
        <f>IF('Baza urządzeń'!F140="","",'Baza urządzeń'!F140)</f>
        <v>0</v>
      </c>
      <c r="R139" s="1" t="str">
        <f>IF('Baza urządzeń'!G140="","",'Baza urządzeń'!G140)</f>
        <v/>
      </c>
      <c r="S139" s="1" t="str">
        <f>IF('Baza urządzeń'!H140="","",'Baza urządzeń'!H140)</f>
        <v/>
      </c>
    </row>
    <row r="140" spans="12:19" x14ac:dyDescent="0.2">
      <c r="L140" s="1" t="str">
        <f>IF('Baza urządzeń'!A141="","",'Baza urządzeń'!A141)</f>
        <v/>
      </c>
      <c r="M140" s="1" t="str">
        <f>IF('Baza urządzeń'!B141="","",'Baza urządzeń'!B141)</f>
        <v/>
      </c>
      <c r="N140" s="1" t="str">
        <f>IF('Baza urządzeń'!C141="","",'Baza urządzeń'!C141)</f>
        <v/>
      </c>
      <c r="O140" s="1">
        <f>IF('Baza urządzeń'!D141="","",'Baza urządzeń'!D141)</f>
        <v>0</v>
      </c>
      <c r="P140" s="1">
        <f>IF('Baza urządzeń'!E141="","",'Baza urządzeń'!E141)</f>
        <v>0</v>
      </c>
      <c r="Q140" s="1">
        <f>IF('Baza urządzeń'!F141="","",'Baza urządzeń'!F141)</f>
        <v>0</v>
      </c>
      <c r="R140" s="1" t="str">
        <f>IF('Baza urządzeń'!G141="","",'Baza urządzeń'!G141)</f>
        <v/>
      </c>
      <c r="S140" s="1" t="str">
        <f>IF('Baza urządzeń'!H141="","",'Baza urządzeń'!H141)</f>
        <v/>
      </c>
    </row>
    <row r="141" spans="12:19" x14ac:dyDescent="0.2">
      <c r="L141" s="1" t="str">
        <f>IF('Baza urządzeń'!A142="","",'Baza urządzeń'!A142)</f>
        <v/>
      </c>
      <c r="M141" s="1" t="str">
        <f>IF('Baza urządzeń'!B142="","",'Baza urządzeń'!B142)</f>
        <v/>
      </c>
      <c r="N141" s="1" t="str">
        <f>IF('Baza urządzeń'!C142="","",'Baza urządzeń'!C142)</f>
        <v/>
      </c>
      <c r="O141" s="1">
        <f>IF('Baza urządzeń'!D142="","",'Baza urządzeń'!D142)</f>
        <v>0</v>
      </c>
      <c r="P141" s="1">
        <f>IF('Baza urządzeń'!E142="","",'Baza urządzeń'!E142)</f>
        <v>0</v>
      </c>
      <c r="Q141" s="1">
        <f>IF('Baza urządzeń'!F142="","",'Baza urządzeń'!F142)</f>
        <v>0</v>
      </c>
      <c r="R141" s="1" t="str">
        <f>IF('Baza urządzeń'!G142="","",'Baza urządzeń'!G142)</f>
        <v/>
      </c>
      <c r="S141" s="1" t="str">
        <f>IF('Baza urządzeń'!H142="","",'Baza urządzeń'!H142)</f>
        <v/>
      </c>
    </row>
    <row r="142" spans="12:19" x14ac:dyDescent="0.2">
      <c r="L142" s="1" t="str">
        <f>IF('Baza urządzeń'!A143="","",'Baza urządzeń'!A143)</f>
        <v/>
      </c>
      <c r="M142" s="1" t="str">
        <f>IF('Baza urządzeń'!B143="","",'Baza urządzeń'!B143)</f>
        <v/>
      </c>
      <c r="N142" s="1" t="str">
        <f>IF('Baza urządzeń'!C143="","",'Baza urządzeń'!C143)</f>
        <v/>
      </c>
      <c r="O142" s="1">
        <f>IF('Baza urządzeń'!D143="","",'Baza urządzeń'!D143)</f>
        <v>0</v>
      </c>
      <c r="P142" s="1">
        <f>IF('Baza urządzeń'!E143="","",'Baza urządzeń'!E143)</f>
        <v>0</v>
      </c>
      <c r="Q142" s="1">
        <f>IF('Baza urządzeń'!F143="","",'Baza urządzeń'!F143)</f>
        <v>0</v>
      </c>
      <c r="R142" s="1" t="str">
        <f>IF('Baza urządzeń'!G143="","",'Baza urządzeń'!G143)</f>
        <v/>
      </c>
      <c r="S142" s="1" t="str">
        <f>IF('Baza urządzeń'!H143="","",'Baza urządzeń'!H143)</f>
        <v/>
      </c>
    </row>
    <row r="143" spans="12:19" x14ac:dyDescent="0.2">
      <c r="L143" s="1" t="str">
        <f>IF('Baza urządzeń'!A144="","",'Baza urządzeń'!A144)</f>
        <v/>
      </c>
      <c r="M143" s="1" t="str">
        <f>IF('Baza urządzeń'!B144="","",'Baza urządzeń'!B144)</f>
        <v/>
      </c>
      <c r="N143" s="1" t="str">
        <f>IF('Baza urządzeń'!C144="","",'Baza urządzeń'!C144)</f>
        <v/>
      </c>
      <c r="O143" s="1">
        <f>IF('Baza urządzeń'!D144="","",'Baza urządzeń'!D144)</f>
        <v>0</v>
      </c>
      <c r="P143" s="1">
        <f>IF('Baza urządzeń'!E144="","",'Baza urządzeń'!E144)</f>
        <v>0</v>
      </c>
      <c r="Q143" s="1">
        <f>IF('Baza urządzeń'!F144="","",'Baza urządzeń'!F144)</f>
        <v>0</v>
      </c>
      <c r="R143" s="1" t="str">
        <f>IF('Baza urządzeń'!G144="","",'Baza urządzeń'!G144)</f>
        <v/>
      </c>
      <c r="S143" s="1" t="str">
        <f>IF('Baza urządzeń'!H144="","",'Baza urządzeń'!H144)</f>
        <v/>
      </c>
    </row>
    <row r="144" spans="12:19" x14ac:dyDescent="0.2">
      <c r="L144" s="1" t="str">
        <f>IF('Baza urządzeń'!A145="","",'Baza urządzeń'!A145)</f>
        <v/>
      </c>
      <c r="M144" s="1" t="str">
        <f>IF('Baza urządzeń'!B145="","",'Baza urządzeń'!B145)</f>
        <v/>
      </c>
      <c r="N144" s="1" t="str">
        <f>IF('Baza urządzeń'!C145="","",'Baza urządzeń'!C145)</f>
        <v/>
      </c>
      <c r="O144" s="1">
        <f>IF('Baza urządzeń'!D145="","",'Baza urządzeń'!D145)</f>
        <v>0</v>
      </c>
      <c r="P144" s="1">
        <f>IF('Baza urządzeń'!E145="","",'Baza urządzeń'!E145)</f>
        <v>0</v>
      </c>
      <c r="Q144" s="1">
        <f>IF('Baza urządzeń'!F145="","",'Baza urządzeń'!F145)</f>
        <v>0</v>
      </c>
      <c r="R144" s="1" t="str">
        <f>IF('Baza urządzeń'!G145="","",'Baza urządzeń'!G145)</f>
        <v/>
      </c>
      <c r="S144" s="1" t="str">
        <f>IF('Baza urządzeń'!H145="","",'Baza urządzeń'!H145)</f>
        <v/>
      </c>
    </row>
    <row r="145" spans="12:19" x14ac:dyDescent="0.2">
      <c r="L145" s="1" t="str">
        <f>IF('Baza urządzeń'!A146="","",'Baza urządzeń'!A146)</f>
        <v/>
      </c>
      <c r="M145" s="1" t="str">
        <f>IF('Baza urządzeń'!B146="","",'Baza urządzeń'!B146)</f>
        <v/>
      </c>
      <c r="N145" s="1" t="str">
        <f>IF('Baza urządzeń'!C146="","",'Baza urządzeń'!C146)</f>
        <v/>
      </c>
      <c r="O145" s="1">
        <f>IF('Baza urządzeń'!D146="","",'Baza urządzeń'!D146)</f>
        <v>0</v>
      </c>
      <c r="P145" s="1">
        <f>IF('Baza urządzeń'!E146="","",'Baza urządzeń'!E146)</f>
        <v>0</v>
      </c>
      <c r="Q145" s="1">
        <f>IF('Baza urządzeń'!F146="","",'Baza urządzeń'!F146)</f>
        <v>0</v>
      </c>
      <c r="R145" s="1" t="str">
        <f>IF('Baza urządzeń'!G146="","",'Baza urządzeń'!G146)</f>
        <v/>
      </c>
      <c r="S145" s="1" t="str">
        <f>IF('Baza urządzeń'!H146="","",'Baza urządzeń'!H146)</f>
        <v/>
      </c>
    </row>
    <row r="146" spans="12:19" x14ac:dyDescent="0.2">
      <c r="L146" s="1" t="str">
        <f>IF('Baza urządzeń'!A147="","",'Baza urządzeń'!A147)</f>
        <v/>
      </c>
      <c r="M146" s="1" t="str">
        <f>IF('Baza urządzeń'!B147="","",'Baza urządzeń'!B147)</f>
        <v/>
      </c>
      <c r="N146" s="1" t="str">
        <f>IF('Baza urządzeń'!C147="","",'Baza urządzeń'!C147)</f>
        <v/>
      </c>
      <c r="O146" s="1">
        <f>IF('Baza urządzeń'!D147="","",'Baza urządzeń'!D147)</f>
        <v>0</v>
      </c>
      <c r="P146" s="1">
        <f>IF('Baza urządzeń'!E147="","",'Baza urządzeń'!E147)</f>
        <v>0</v>
      </c>
      <c r="Q146" s="1">
        <f>IF('Baza urządzeń'!F147="","",'Baza urządzeń'!F147)</f>
        <v>0</v>
      </c>
      <c r="R146" s="1" t="str">
        <f>IF('Baza urządzeń'!G147="","",'Baza urządzeń'!G147)</f>
        <v/>
      </c>
      <c r="S146" s="1" t="str">
        <f>IF('Baza urządzeń'!H147="","",'Baza urządzeń'!H147)</f>
        <v/>
      </c>
    </row>
    <row r="147" spans="12:19" x14ac:dyDescent="0.2">
      <c r="L147" s="1" t="str">
        <f>IF('Baza urządzeń'!A148="","",'Baza urządzeń'!A148)</f>
        <v/>
      </c>
      <c r="M147" s="1" t="str">
        <f>IF('Baza urządzeń'!B148="","",'Baza urządzeń'!B148)</f>
        <v/>
      </c>
      <c r="N147" s="1" t="str">
        <f>IF('Baza urządzeń'!C148="","",'Baza urządzeń'!C148)</f>
        <v/>
      </c>
      <c r="O147" s="1">
        <f>IF('Baza urządzeń'!D148="","",'Baza urządzeń'!D148)</f>
        <v>0</v>
      </c>
      <c r="P147" s="1">
        <f>IF('Baza urządzeń'!E148="","",'Baza urządzeń'!E148)</f>
        <v>0</v>
      </c>
      <c r="Q147" s="1">
        <f>IF('Baza urządzeń'!F148="","",'Baza urządzeń'!F148)</f>
        <v>0</v>
      </c>
      <c r="R147" s="1" t="str">
        <f>IF('Baza urządzeń'!G148="","",'Baza urządzeń'!G148)</f>
        <v/>
      </c>
      <c r="S147" s="1" t="str">
        <f>IF('Baza urządzeń'!H148="","",'Baza urządzeń'!H148)</f>
        <v/>
      </c>
    </row>
    <row r="148" spans="12:19" x14ac:dyDescent="0.2">
      <c r="L148" s="1" t="str">
        <f>IF('Baza urządzeń'!A149="","",'Baza urządzeń'!A149)</f>
        <v/>
      </c>
      <c r="M148" s="1" t="str">
        <f>IF('Baza urządzeń'!B149="","",'Baza urządzeń'!B149)</f>
        <v/>
      </c>
      <c r="N148" s="1" t="str">
        <f>IF('Baza urządzeń'!C149="","",'Baza urządzeń'!C149)</f>
        <v/>
      </c>
      <c r="O148" s="1">
        <f>IF('Baza urządzeń'!D149="","",'Baza urządzeń'!D149)</f>
        <v>0</v>
      </c>
      <c r="P148" s="1">
        <f>IF('Baza urządzeń'!E149="","",'Baza urządzeń'!E149)</f>
        <v>0</v>
      </c>
      <c r="Q148" s="1">
        <f>IF('Baza urządzeń'!F149="","",'Baza urządzeń'!F149)</f>
        <v>0</v>
      </c>
      <c r="R148" s="1" t="str">
        <f>IF('Baza urządzeń'!G149="","",'Baza urządzeń'!G149)</f>
        <v/>
      </c>
      <c r="S148" s="1" t="str">
        <f>IF('Baza urządzeń'!H149="","",'Baza urządzeń'!H149)</f>
        <v/>
      </c>
    </row>
    <row r="149" spans="12:19" x14ac:dyDescent="0.2">
      <c r="L149" s="1" t="str">
        <f>IF('Baza urządzeń'!A150="","",'Baza urządzeń'!A150)</f>
        <v/>
      </c>
      <c r="M149" s="1" t="str">
        <f>IF('Baza urządzeń'!B150="","",'Baza urządzeń'!B150)</f>
        <v/>
      </c>
      <c r="N149" s="1" t="str">
        <f>IF('Baza urządzeń'!C150="","",'Baza urządzeń'!C150)</f>
        <v/>
      </c>
      <c r="O149" s="1">
        <f>IF('Baza urządzeń'!D150="","",'Baza urządzeń'!D150)</f>
        <v>0</v>
      </c>
      <c r="P149" s="1">
        <f>IF('Baza urządzeń'!E150="","",'Baza urządzeń'!E150)</f>
        <v>0</v>
      </c>
      <c r="Q149" s="1">
        <f>IF('Baza urządzeń'!F150="","",'Baza urządzeń'!F150)</f>
        <v>0</v>
      </c>
      <c r="R149" s="1" t="str">
        <f>IF('Baza urządzeń'!G150="","",'Baza urządzeń'!G150)</f>
        <v/>
      </c>
      <c r="S149" s="1" t="str">
        <f>IF('Baza urządzeń'!H150="","",'Baza urządzeń'!H150)</f>
        <v/>
      </c>
    </row>
    <row r="150" spans="12:19" x14ac:dyDescent="0.2">
      <c r="L150" s="1" t="str">
        <f>IF('Baza urządzeń'!A151="","",'Baza urządzeń'!A151)</f>
        <v/>
      </c>
      <c r="M150" s="1" t="str">
        <f>IF('Baza urządzeń'!B151="","",'Baza urządzeń'!B151)</f>
        <v/>
      </c>
      <c r="N150" s="1" t="str">
        <f>IF('Baza urządzeń'!C151="","",'Baza urządzeń'!C151)</f>
        <v/>
      </c>
      <c r="O150" s="1">
        <f>IF('Baza urządzeń'!D151="","",'Baza urządzeń'!D151)</f>
        <v>0</v>
      </c>
      <c r="P150" s="1">
        <f>IF('Baza urządzeń'!E151="","",'Baza urządzeń'!E151)</f>
        <v>0</v>
      </c>
      <c r="Q150" s="1">
        <f>IF('Baza urządzeń'!F151="","",'Baza urządzeń'!F151)</f>
        <v>0</v>
      </c>
      <c r="R150" s="1" t="str">
        <f>IF('Baza urządzeń'!G151="","",'Baza urządzeń'!G151)</f>
        <v/>
      </c>
      <c r="S150" s="1" t="str">
        <f>IF('Baza urządzeń'!H151="","",'Baza urządzeń'!H151)</f>
        <v/>
      </c>
    </row>
    <row r="151" spans="12:19" x14ac:dyDescent="0.2">
      <c r="L151" s="1" t="str">
        <f>IF('Baza urządzeń'!A152="","",'Baza urządzeń'!A152)</f>
        <v/>
      </c>
      <c r="M151" s="1" t="str">
        <f>IF('Baza urządzeń'!B152="","",'Baza urządzeń'!B152)</f>
        <v/>
      </c>
      <c r="N151" s="1" t="str">
        <f>IF('Baza urządzeń'!C152="","",'Baza urządzeń'!C152)</f>
        <v/>
      </c>
      <c r="O151" s="1">
        <f>IF('Baza urządzeń'!D152="","",'Baza urządzeń'!D152)</f>
        <v>0</v>
      </c>
      <c r="P151" s="1">
        <f>IF('Baza urządzeń'!E152="","",'Baza urządzeń'!E152)</f>
        <v>0</v>
      </c>
      <c r="Q151" s="1">
        <f>IF('Baza urządzeń'!F152="","",'Baza urządzeń'!F152)</f>
        <v>0</v>
      </c>
      <c r="R151" s="1" t="str">
        <f>IF('Baza urządzeń'!G152="","",'Baza urządzeń'!G152)</f>
        <v/>
      </c>
      <c r="S151" s="1" t="str">
        <f>IF('Baza urządzeń'!H152="","",'Baza urządzeń'!H152)</f>
        <v/>
      </c>
    </row>
    <row r="152" spans="12:19" x14ac:dyDescent="0.2">
      <c r="L152" s="1" t="str">
        <f>IF('Baza urządzeń'!A153="","",'Baza urządzeń'!A153)</f>
        <v/>
      </c>
      <c r="M152" s="1" t="str">
        <f>IF('Baza urządzeń'!B153="","",'Baza urządzeń'!B153)</f>
        <v/>
      </c>
      <c r="N152" s="1" t="str">
        <f>IF('Baza urządzeń'!C153="","",'Baza urządzeń'!C153)</f>
        <v/>
      </c>
      <c r="O152" s="1">
        <f>IF('Baza urządzeń'!D153="","",'Baza urządzeń'!D153)</f>
        <v>0</v>
      </c>
      <c r="P152" s="1">
        <f>IF('Baza urządzeń'!E153="","",'Baza urządzeń'!E153)</f>
        <v>0</v>
      </c>
      <c r="Q152" s="1">
        <f>IF('Baza urządzeń'!F153="","",'Baza urządzeń'!F153)</f>
        <v>0</v>
      </c>
      <c r="R152" s="1" t="str">
        <f>IF('Baza urządzeń'!G153="","",'Baza urządzeń'!G153)</f>
        <v/>
      </c>
      <c r="S152" s="1" t="str">
        <f>IF('Baza urządzeń'!H153="","",'Baza urządzeń'!H153)</f>
        <v/>
      </c>
    </row>
    <row r="153" spans="12:19" x14ac:dyDescent="0.2">
      <c r="L153" s="1" t="str">
        <f>IF('Baza urządzeń'!A154="","",'Baza urządzeń'!A154)</f>
        <v/>
      </c>
      <c r="M153" s="1" t="str">
        <f>IF('Baza urządzeń'!B154="","",'Baza urządzeń'!B154)</f>
        <v/>
      </c>
      <c r="N153" s="1" t="str">
        <f>IF('Baza urządzeń'!C154="","",'Baza urządzeń'!C154)</f>
        <v/>
      </c>
      <c r="O153" s="1">
        <f>IF('Baza urządzeń'!D154="","",'Baza urządzeń'!D154)</f>
        <v>0</v>
      </c>
      <c r="P153" s="1">
        <f>IF('Baza urządzeń'!E154="","",'Baza urządzeń'!E154)</f>
        <v>0</v>
      </c>
      <c r="Q153" s="1">
        <f>IF('Baza urządzeń'!F154="","",'Baza urządzeń'!F154)</f>
        <v>0</v>
      </c>
      <c r="R153" s="1" t="str">
        <f>IF('Baza urządzeń'!G154="","",'Baza urządzeń'!G154)</f>
        <v/>
      </c>
      <c r="S153" s="1" t="str">
        <f>IF('Baza urządzeń'!H154="","",'Baza urządzeń'!H154)</f>
        <v/>
      </c>
    </row>
    <row r="154" spans="12:19" x14ac:dyDescent="0.2">
      <c r="L154" s="1" t="str">
        <f>IF('Baza urządzeń'!A155="","",'Baza urządzeń'!A155)</f>
        <v/>
      </c>
      <c r="M154" s="1" t="str">
        <f>IF('Baza urządzeń'!B155="","",'Baza urządzeń'!B155)</f>
        <v/>
      </c>
      <c r="N154" s="1" t="str">
        <f>IF('Baza urządzeń'!C155="","",'Baza urządzeń'!C155)</f>
        <v/>
      </c>
      <c r="O154" s="1">
        <f>IF('Baza urządzeń'!D155="","",'Baza urządzeń'!D155)</f>
        <v>0</v>
      </c>
      <c r="P154" s="1">
        <f>IF('Baza urządzeń'!E155="","",'Baza urządzeń'!E155)</f>
        <v>0</v>
      </c>
      <c r="Q154" s="1">
        <f>IF('Baza urządzeń'!F155="","",'Baza urządzeń'!F155)</f>
        <v>0</v>
      </c>
      <c r="R154" s="1" t="str">
        <f>IF('Baza urządzeń'!G155="","",'Baza urządzeń'!G155)</f>
        <v/>
      </c>
      <c r="S154" s="1" t="str">
        <f>IF('Baza urządzeń'!H155="","",'Baza urządzeń'!H155)</f>
        <v/>
      </c>
    </row>
    <row r="155" spans="12:19" x14ac:dyDescent="0.2">
      <c r="L155" s="1" t="str">
        <f>IF('Baza urządzeń'!A156="","",'Baza urządzeń'!A156)</f>
        <v/>
      </c>
      <c r="M155" s="1" t="str">
        <f>IF('Baza urządzeń'!B156="","",'Baza urządzeń'!B156)</f>
        <v/>
      </c>
      <c r="N155" s="1" t="str">
        <f>IF('Baza urządzeń'!C156="","",'Baza urządzeń'!C156)</f>
        <v/>
      </c>
      <c r="O155" s="1">
        <f>IF('Baza urządzeń'!D156="","",'Baza urządzeń'!D156)</f>
        <v>0</v>
      </c>
      <c r="P155" s="1">
        <f>IF('Baza urządzeń'!E156="","",'Baza urządzeń'!E156)</f>
        <v>0</v>
      </c>
      <c r="Q155" s="1">
        <f>IF('Baza urządzeń'!F156="","",'Baza urządzeń'!F156)</f>
        <v>0</v>
      </c>
      <c r="R155" s="1" t="str">
        <f>IF('Baza urządzeń'!G156="","",'Baza urządzeń'!G156)</f>
        <v/>
      </c>
      <c r="S155" s="1" t="str">
        <f>IF('Baza urządzeń'!H156="","",'Baza urządzeń'!H156)</f>
        <v/>
      </c>
    </row>
  </sheetData>
  <sheetProtection sheet="1" objects="1" scenarios="1"/>
  <mergeCells count="122">
    <mergeCell ref="B122:C122"/>
    <mergeCell ref="B123:C123"/>
    <mergeCell ref="B124:C124"/>
    <mergeCell ref="B125:C125"/>
    <mergeCell ref="B126:C126"/>
    <mergeCell ref="B116:C116"/>
    <mergeCell ref="B117:C117"/>
    <mergeCell ref="B118:C118"/>
    <mergeCell ref="B119:C119"/>
    <mergeCell ref="B120:C120"/>
    <mergeCell ref="B107:C107"/>
    <mergeCell ref="B108:C108"/>
    <mergeCell ref="B109:C109"/>
    <mergeCell ref="B121:C121"/>
    <mergeCell ref="B110:C110"/>
    <mergeCell ref="B111:C111"/>
    <mergeCell ref="B112:C112"/>
    <mergeCell ref="B113:C113"/>
    <mergeCell ref="B114:C114"/>
    <mergeCell ref="B115:C115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C12:D12"/>
    <mergeCell ref="C13:D13"/>
    <mergeCell ref="C14:D14"/>
    <mergeCell ref="C15:D15"/>
    <mergeCell ref="C16:D16"/>
    <mergeCell ref="C17:D17"/>
    <mergeCell ref="B18:B22"/>
    <mergeCell ref="C18:D18"/>
    <mergeCell ref="C19:D19"/>
    <mergeCell ref="C20:D20"/>
    <mergeCell ref="C21:D21"/>
    <mergeCell ref="C22:D22"/>
    <mergeCell ref="E1:I1"/>
    <mergeCell ref="O2:Q2"/>
    <mergeCell ref="L5:L6"/>
    <mergeCell ref="M5:M6"/>
    <mergeCell ref="N5:N6"/>
    <mergeCell ref="O5:Q5"/>
    <mergeCell ref="R5:R6"/>
    <mergeCell ref="S5:S6"/>
    <mergeCell ref="D6:E6"/>
  </mergeCells>
  <dataValidations count="2">
    <dataValidation type="list" allowBlank="1" showErrorMessage="1" sqref="G27:G126">
      <formula1>$O$6:$Q$6</formula1>
      <formula2>0</formula2>
    </dataValidation>
    <dataValidation type="list" allowBlank="1" showInputMessage="1" showErrorMessage="1" sqref="B27:C126">
      <formula1>$L$7:$L$155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/>
  </sheetPr>
  <dimension ref="A2:I27"/>
  <sheetViews>
    <sheetView zoomScaleNormal="100" workbookViewId="0"/>
  </sheetViews>
  <sheetFormatPr defaultColWidth="11.5703125" defaultRowHeight="12.75" x14ac:dyDescent="0.2"/>
  <cols>
    <col min="1" max="1" width="11.42578125" style="28" customWidth="1"/>
    <col min="2" max="2" width="9.5703125" style="28" customWidth="1"/>
    <col min="3" max="3" width="20" style="28" customWidth="1"/>
    <col min="4" max="4" width="8.5703125" style="28" customWidth="1"/>
    <col min="5" max="5" width="11.85546875" style="28" customWidth="1"/>
    <col min="6" max="6" width="8.140625" style="28" customWidth="1"/>
    <col min="7" max="7" width="14.7109375" style="28" customWidth="1"/>
    <col min="8" max="16384" width="11.5703125" style="28"/>
  </cols>
  <sheetData>
    <row r="2" spans="1:7" ht="23.25" x14ac:dyDescent="0.35">
      <c r="A2" s="48" t="s">
        <v>56</v>
      </c>
      <c r="B2" s="48"/>
      <c r="C2" s="48"/>
      <c r="D2" s="48"/>
      <c r="E2" s="48"/>
      <c r="F2" s="48"/>
      <c r="G2" s="48"/>
    </row>
    <row r="3" spans="1:7" ht="23.25" x14ac:dyDescent="0.35">
      <c r="A3" s="48" t="s">
        <v>57</v>
      </c>
      <c r="B3" s="48"/>
      <c r="C3" s="48"/>
      <c r="D3" s="48"/>
      <c r="E3" s="48"/>
      <c r="F3" s="48"/>
      <c r="G3" s="48"/>
    </row>
    <row r="4" spans="1:7" ht="23.25" x14ac:dyDescent="0.35">
      <c r="A4" s="48" t="s">
        <v>58</v>
      </c>
      <c r="B4" s="48"/>
      <c r="C4" s="48"/>
      <c r="D4" s="48"/>
      <c r="E4" s="48"/>
      <c r="F4" s="48"/>
      <c r="G4" s="48"/>
    </row>
    <row r="5" spans="1:7" ht="69" customHeight="1" x14ac:dyDescent="0.2"/>
    <row r="6" spans="1:7" ht="37.5" customHeight="1" x14ac:dyDescent="0.2">
      <c r="A6" s="46" t="s">
        <v>122</v>
      </c>
      <c r="B6" s="46"/>
      <c r="C6" s="46"/>
      <c r="D6" s="46"/>
      <c r="E6" s="46"/>
      <c r="F6" s="46"/>
      <c r="G6" s="46"/>
    </row>
    <row r="7" spans="1:7" ht="6.75" customHeight="1" x14ac:dyDescent="0.2"/>
    <row r="8" spans="1:7" x14ac:dyDescent="0.2">
      <c r="C8" s="32">
        <f>'Urządzenia-lista wyboru'!F7+'Urządzenia-lista wyboru'!F8</f>
        <v>9771.4</v>
      </c>
      <c r="D8" s="33" t="s">
        <v>59</v>
      </c>
    </row>
    <row r="9" spans="1:7" ht="20.25" customHeight="1" x14ac:dyDescent="0.2"/>
    <row r="10" spans="1:7" ht="78" customHeight="1" x14ac:dyDescent="0.2">
      <c r="A10" s="46" t="s">
        <v>123</v>
      </c>
      <c r="B10" s="46"/>
      <c r="C10" s="46"/>
      <c r="D10" s="46"/>
      <c r="E10" s="46"/>
      <c r="F10" s="46"/>
      <c r="G10" s="46"/>
    </row>
    <row r="11" spans="1:7" ht="6" customHeight="1" x14ac:dyDescent="0.2"/>
    <row r="12" spans="1:7" x14ac:dyDescent="0.2">
      <c r="C12" s="32">
        <f>SUM('Urządzenia-lista wyboru'!G13:G17)+SUM('Urządzenia-lista wyboru'!G19:G22)+SUM('Urządzenia-lista wyboru'!E27:E126)+SUM('Urządzenia-lista wyboru'!F27:F126)+SUM('Urządzenia-lista wyboru'!H27:H126)</f>
        <v>5330.9070940000001</v>
      </c>
      <c r="D12" s="33" t="s">
        <v>59</v>
      </c>
    </row>
    <row r="13" spans="1:7" ht="32.25" customHeight="1" x14ac:dyDescent="0.2"/>
    <row r="14" spans="1:7" ht="39.75" customHeight="1" x14ac:dyDescent="0.2">
      <c r="A14" s="46" t="s">
        <v>124</v>
      </c>
      <c r="B14" s="46"/>
      <c r="C14" s="46"/>
      <c r="D14" s="46"/>
      <c r="E14" s="46"/>
      <c r="F14" s="46"/>
      <c r="G14" s="46"/>
    </row>
    <row r="15" spans="1:7" ht="5.25" customHeight="1" x14ac:dyDescent="0.2"/>
    <row r="16" spans="1:7" x14ac:dyDescent="0.2">
      <c r="C16" s="32">
        <f>C8+C12</f>
        <v>15102.307094</v>
      </c>
      <c r="D16" s="33" t="s">
        <v>59</v>
      </c>
    </row>
    <row r="17" spans="1:9" ht="35.25" customHeight="1" x14ac:dyDescent="0.2"/>
    <row r="18" spans="1:9" s="31" customFormat="1" ht="54.75" customHeight="1" x14ac:dyDescent="0.2">
      <c r="A18" s="46" t="s">
        <v>125</v>
      </c>
      <c r="B18" s="46"/>
      <c r="C18" s="46"/>
      <c r="D18" s="46"/>
      <c r="E18" s="46"/>
      <c r="F18" s="46"/>
      <c r="G18" s="46"/>
    </row>
    <row r="19" spans="1:9" ht="4.5" customHeight="1" x14ac:dyDescent="0.2"/>
    <row r="20" spans="1:9" x14ac:dyDescent="0.2">
      <c r="C20" s="32">
        <f>SUM('Urządzenia-lista wyboru'!G19:G22)+SUM('Urządzenia-lista wyboru'!E27:E126)+SUM('Urządzenia-lista wyboru'!F27:F126)+SUM('Urządzenia-lista wyboru'!H27:H126)+SUM('Urządzenia-lista wyboru'!I27:I126)</f>
        <v>8918.907094000002</v>
      </c>
      <c r="D20" s="33" t="s">
        <v>59</v>
      </c>
    </row>
    <row r="22" spans="1:9" ht="27" customHeight="1" x14ac:dyDescent="0.2"/>
    <row r="23" spans="1:9" ht="52.5" customHeight="1" x14ac:dyDescent="0.2">
      <c r="A23" s="46" t="s">
        <v>126</v>
      </c>
      <c r="B23" s="46"/>
      <c r="C23" s="46"/>
      <c r="D23" s="46"/>
      <c r="E23" s="46"/>
      <c r="F23" s="46"/>
      <c r="G23" s="46"/>
    </row>
    <row r="24" spans="1:9" x14ac:dyDescent="0.2">
      <c r="A24" s="29"/>
      <c r="I24" s="30"/>
    </row>
    <row r="25" spans="1:9" x14ac:dyDescent="0.2">
      <c r="C25" s="32">
        <f>C8+C12*0.3</f>
        <v>11370.6721282</v>
      </c>
      <c r="D25" s="33" t="s">
        <v>59</v>
      </c>
      <c r="I25" s="30"/>
    </row>
    <row r="27" spans="1:9" ht="15.75" x14ac:dyDescent="0.25">
      <c r="A27" s="47" t="s">
        <v>60</v>
      </c>
      <c r="B27" s="47"/>
      <c r="C27" s="47"/>
      <c r="D27" s="47"/>
      <c r="E27" s="34">
        <f>(C16-C25)/C16</f>
        <v>0.24709039106233924</v>
      </c>
      <c r="F27" s="29" t="s">
        <v>127</v>
      </c>
    </row>
  </sheetData>
  <sheetProtection sheet="1" objects="1" scenarios="1" selectLockedCells="1" selectUnlockedCells="1"/>
  <mergeCells count="9">
    <mergeCell ref="A14:G14"/>
    <mergeCell ref="A18:G18"/>
    <mergeCell ref="A23:G23"/>
    <mergeCell ref="A27:D27"/>
    <mergeCell ref="A2:G2"/>
    <mergeCell ref="A3:G3"/>
    <mergeCell ref="A4:G4"/>
    <mergeCell ref="A6:G6"/>
    <mergeCell ref="A10:G10"/>
  </mergeCells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H156"/>
  <sheetViews>
    <sheetView workbookViewId="0">
      <selection activeCell="A7" sqref="A7"/>
    </sheetView>
  </sheetViews>
  <sheetFormatPr defaultColWidth="11.5703125" defaultRowHeight="12.75" x14ac:dyDescent="0.2"/>
  <cols>
    <col min="1" max="1" width="37.5703125" style="22" customWidth="1"/>
    <col min="2" max="2" width="14.140625" style="22" customWidth="1"/>
    <col min="3" max="3" width="14.28515625" style="22" customWidth="1"/>
    <col min="4" max="6" width="13.140625" style="22" customWidth="1"/>
    <col min="7" max="7" width="14.140625" style="22" customWidth="1"/>
    <col min="8" max="8" width="9" style="22" customWidth="1"/>
    <col min="9" max="16384" width="11.5703125" style="22"/>
  </cols>
  <sheetData>
    <row r="1" spans="1:8" x14ac:dyDescent="0.2">
      <c r="D1" s="49" t="s">
        <v>128</v>
      </c>
      <c r="E1" s="50"/>
      <c r="F1" s="51"/>
    </row>
    <row r="2" spans="1:8" x14ac:dyDescent="0.2">
      <c r="D2" s="25" t="s">
        <v>12</v>
      </c>
      <c r="E2" s="25" t="s">
        <v>13</v>
      </c>
      <c r="F2" s="25" t="s">
        <v>14</v>
      </c>
    </row>
    <row r="3" spans="1:8" x14ac:dyDescent="0.2">
      <c r="D3" s="26">
        <v>0.31365999999999999</v>
      </c>
      <c r="E3" s="26">
        <v>3.3660000000000002E-2</v>
      </c>
      <c r="F3" s="26">
        <v>7.92E-3</v>
      </c>
    </row>
    <row r="4" spans="1:8" s="1" customFormat="1" x14ac:dyDescent="0.2">
      <c r="D4" s="27"/>
      <c r="E4" s="27"/>
      <c r="F4" s="27"/>
    </row>
    <row r="5" spans="1:8" ht="12.75" customHeight="1" x14ac:dyDescent="0.2">
      <c r="A5" s="38" t="s">
        <v>2</v>
      </c>
      <c r="B5" s="38" t="s">
        <v>3</v>
      </c>
      <c r="C5" s="38" t="s">
        <v>4</v>
      </c>
      <c r="D5" s="38" t="s">
        <v>5</v>
      </c>
      <c r="E5" s="38"/>
      <c r="F5" s="38"/>
      <c r="G5" s="38" t="s">
        <v>6</v>
      </c>
      <c r="H5" s="38" t="s">
        <v>7</v>
      </c>
    </row>
    <row r="6" spans="1:8" x14ac:dyDescent="0.2">
      <c r="A6" s="38"/>
      <c r="B6" s="38"/>
      <c r="C6" s="38"/>
      <c r="D6" s="8" t="s">
        <v>12</v>
      </c>
      <c r="E6" s="8" t="s">
        <v>13</v>
      </c>
      <c r="F6" s="8" t="s">
        <v>14</v>
      </c>
      <c r="G6" s="38"/>
      <c r="H6" s="38"/>
    </row>
    <row r="7" spans="1:8" ht="15" customHeight="1" x14ac:dyDescent="0.25">
      <c r="A7" s="19" t="s">
        <v>61</v>
      </c>
      <c r="B7" s="23">
        <v>9.16</v>
      </c>
      <c r="C7" s="23">
        <v>0.1832</v>
      </c>
      <c r="D7" s="35">
        <f>D$3*$H7</f>
        <v>0.71828139999999996</v>
      </c>
      <c r="E7" s="35">
        <f>E$3*$H7</f>
        <v>7.7081400000000008E-2</v>
      </c>
      <c r="F7" s="35">
        <f>F$3*$H7</f>
        <v>1.8136800000000002E-2</v>
      </c>
      <c r="G7" s="23">
        <v>68.40000000000002</v>
      </c>
      <c r="H7" s="23">
        <v>2.29</v>
      </c>
    </row>
    <row r="8" spans="1:8" ht="15" customHeight="1" x14ac:dyDescent="0.25">
      <c r="A8" s="19" t="s">
        <v>55</v>
      </c>
      <c r="B8" s="23">
        <v>16.73</v>
      </c>
      <c r="C8" s="23">
        <v>0.33460000000000001</v>
      </c>
      <c r="D8" s="35">
        <f t="shared" ref="D8:F39" si="0">D$3*$H8</f>
        <v>1.3110987999999999</v>
      </c>
      <c r="E8" s="35">
        <f t="shared" si="0"/>
        <v>0.14069880000000001</v>
      </c>
      <c r="F8" s="35">
        <f t="shared" si="0"/>
        <v>3.3105599999999999E-2</v>
      </c>
      <c r="G8" s="23">
        <v>136.80000000000004</v>
      </c>
      <c r="H8" s="23">
        <v>4.18</v>
      </c>
    </row>
    <row r="9" spans="1:8" ht="15" customHeight="1" x14ac:dyDescent="0.25">
      <c r="A9" s="19" t="s">
        <v>62</v>
      </c>
      <c r="B9" s="23">
        <v>17.5</v>
      </c>
      <c r="C9" s="23">
        <v>0.35</v>
      </c>
      <c r="D9" s="35">
        <f t="shared" si="0"/>
        <v>1.3738307999999999</v>
      </c>
      <c r="E9" s="35">
        <f t="shared" si="0"/>
        <v>0.1474308</v>
      </c>
      <c r="F9" s="35">
        <f t="shared" si="0"/>
        <v>3.4689600000000001E-2</v>
      </c>
      <c r="G9" s="23">
        <v>136.80000000000004</v>
      </c>
      <c r="H9" s="23">
        <v>4.38</v>
      </c>
    </row>
    <row r="10" spans="1:8" ht="15" customHeight="1" x14ac:dyDescent="0.25">
      <c r="A10" s="19" t="s">
        <v>63</v>
      </c>
      <c r="B10" s="23">
        <v>0.29199999999999998</v>
      </c>
      <c r="C10" s="23">
        <v>5.8399999999999997E-3</v>
      </c>
      <c r="D10" s="35">
        <f t="shared" si="0"/>
        <v>0.2289718</v>
      </c>
      <c r="E10" s="35">
        <f t="shared" si="0"/>
        <v>2.4571800000000001E-2</v>
      </c>
      <c r="F10" s="35">
        <f t="shared" si="0"/>
        <v>5.7815999999999996E-3</v>
      </c>
      <c r="G10" s="23">
        <v>142.50000000000003</v>
      </c>
      <c r="H10" s="23">
        <v>0.73</v>
      </c>
    </row>
    <row r="11" spans="1:8" ht="15" customHeight="1" x14ac:dyDescent="0.25">
      <c r="A11" s="19" t="s">
        <v>52</v>
      </c>
      <c r="B11" s="23">
        <v>6.4</v>
      </c>
      <c r="C11" s="23">
        <v>0.128</v>
      </c>
      <c r="D11" s="35">
        <f t="shared" si="0"/>
        <v>0.50185599999999997</v>
      </c>
      <c r="E11" s="35">
        <f t="shared" si="0"/>
        <v>5.3856000000000008E-2</v>
      </c>
      <c r="F11" s="35">
        <f t="shared" si="0"/>
        <v>1.2672000000000001E-2</v>
      </c>
      <c r="G11" s="23">
        <v>11.875000000000002</v>
      </c>
      <c r="H11" s="23">
        <v>1.6</v>
      </c>
    </row>
    <row r="12" spans="1:8" ht="15" customHeight="1" x14ac:dyDescent="0.25">
      <c r="A12" s="19"/>
      <c r="B12" s="23"/>
      <c r="C12" s="23"/>
      <c r="D12" s="35">
        <f t="shared" si="0"/>
        <v>0</v>
      </c>
      <c r="E12" s="35">
        <f t="shared" si="0"/>
        <v>0</v>
      </c>
      <c r="F12" s="35">
        <f t="shared" si="0"/>
        <v>0</v>
      </c>
      <c r="G12" s="23"/>
      <c r="H12" s="23"/>
    </row>
    <row r="13" spans="1:8" ht="15" customHeight="1" x14ac:dyDescent="0.25">
      <c r="A13" s="19" t="s">
        <v>51</v>
      </c>
      <c r="B13" s="23">
        <v>3.496</v>
      </c>
      <c r="C13" s="23">
        <v>6.9919999999999996E-2</v>
      </c>
      <c r="D13" s="35">
        <f t="shared" si="0"/>
        <v>0.28856720000000002</v>
      </c>
      <c r="E13" s="35">
        <f t="shared" si="0"/>
        <v>3.0967200000000004E-2</v>
      </c>
      <c r="F13" s="35">
        <f t="shared" si="0"/>
        <v>7.2864000000000002E-3</v>
      </c>
      <c r="G13" s="23">
        <v>0</v>
      </c>
      <c r="H13" s="23">
        <v>0.92</v>
      </c>
    </row>
    <row r="14" spans="1:8" ht="15" customHeight="1" x14ac:dyDescent="0.25">
      <c r="A14" s="19" t="s">
        <v>64</v>
      </c>
      <c r="B14" s="23">
        <v>0.34199999999999997</v>
      </c>
      <c r="C14" s="23">
        <v>6.8399999999999997E-3</v>
      </c>
      <c r="D14" s="35">
        <f t="shared" si="0"/>
        <v>2.8229399999999998E-2</v>
      </c>
      <c r="E14" s="35">
        <f t="shared" si="0"/>
        <v>3.0294000000000002E-3</v>
      </c>
      <c r="F14" s="35">
        <f t="shared" si="0"/>
        <v>7.1279999999999998E-4</v>
      </c>
      <c r="G14" s="23">
        <v>0</v>
      </c>
      <c r="H14" s="23">
        <v>0.09</v>
      </c>
    </row>
    <row r="15" spans="1:8" ht="15" customHeight="1" x14ac:dyDescent="0.25">
      <c r="A15" s="19" t="s">
        <v>65</v>
      </c>
      <c r="B15" s="23">
        <v>0.30399999999999999</v>
      </c>
      <c r="C15" s="23">
        <v>6.0800000000000003E-3</v>
      </c>
      <c r="D15" s="35">
        <f t="shared" si="0"/>
        <v>2.5092799999999998E-2</v>
      </c>
      <c r="E15" s="35">
        <f t="shared" si="0"/>
        <v>2.6928000000000004E-3</v>
      </c>
      <c r="F15" s="35">
        <f t="shared" si="0"/>
        <v>6.3360000000000001E-4</v>
      </c>
      <c r="G15" s="23">
        <v>0</v>
      </c>
      <c r="H15" s="23">
        <v>0.08</v>
      </c>
    </row>
    <row r="16" spans="1:8" ht="15" customHeight="1" x14ac:dyDescent="0.25">
      <c r="A16" s="19" t="s">
        <v>66</v>
      </c>
      <c r="B16" s="23">
        <v>1.3299999999999998</v>
      </c>
      <c r="C16" s="23">
        <v>2.6599999999999999E-2</v>
      </c>
      <c r="D16" s="35">
        <f t="shared" si="0"/>
        <v>0.10978099999999999</v>
      </c>
      <c r="E16" s="35">
        <f t="shared" si="0"/>
        <v>1.1781E-2</v>
      </c>
      <c r="F16" s="35">
        <f t="shared" si="0"/>
        <v>2.7719999999999997E-3</v>
      </c>
      <c r="G16" s="23">
        <v>0</v>
      </c>
      <c r="H16" s="23">
        <v>0.35</v>
      </c>
    </row>
    <row r="17" spans="1:8" ht="15" customHeight="1" x14ac:dyDescent="0.25">
      <c r="A17" s="19" t="s">
        <v>67</v>
      </c>
      <c r="B17" s="23">
        <v>5</v>
      </c>
      <c r="C17" s="23">
        <v>0.1</v>
      </c>
      <c r="D17" s="35">
        <f t="shared" si="0"/>
        <v>0.39207500000000001</v>
      </c>
      <c r="E17" s="35">
        <f t="shared" si="0"/>
        <v>4.2075000000000001E-2</v>
      </c>
      <c r="F17" s="35">
        <f t="shared" si="0"/>
        <v>9.8999999999999991E-3</v>
      </c>
      <c r="G17" s="23">
        <v>7.125</v>
      </c>
      <c r="H17" s="23">
        <v>1.25</v>
      </c>
    </row>
    <row r="18" spans="1:8" ht="15" customHeight="1" x14ac:dyDescent="0.25">
      <c r="A18" s="19"/>
      <c r="B18" s="19"/>
      <c r="C18" s="19"/>
      <c r="D18" s="35">
        <f t="shared" si="0"/>
        <v>0</v>
      </c>
      <c r="E18" s="35">
        <f t="shared" si="0"/>
        <v>0</v>
      </c>
      <c r="F18" s="35">
        <f t="shared" si="0"/>
        <v>0</v>
      </c>
      <c r="G18" s="19"/>
      <c r="H18" s="19"/>
    </row>
    <row r="19" spans="1:8" ht="15" customHeight="1" x14ac:dyDescent="0.25">
      <c r="A19" s="19" t="s">
        <v>68</v>
      </c>
      <c r="B19" s="23">
        <v>44</v>
      </c>
      <c r="C19" s="23">
        <v>0.88</v>
      </c>
      <c r="D19" s="35">
        <f t="shared" si="0"/>
        <v>3.4502600000000001</v>
      </c>
      <c r="E19" s="35">
        <f t="shared" si="0"/>
        <v>0.37026000000000003</v>
      </c>
      <c r="F19" s="35">
        <f t="shared" si="0"/>
        <v>8.7120000000000003E-2</v>
      </c>
      <c r="G19" s="23">
        <v>180</v>
      </c>
      <c r="H19" s="23">
        <v>11</v>
      </c>
    </row>
    <row r="20" spans="1:8" ht="15" customHeight="1" x14ac:dyDescent="0.25">
      <c r="A20" s="19" t="s">
        <v>69</v>
      </c>
      <c r="B20" s="23">
        <v>60</v>
      </c>
      <c r="C20" s="23">
        <v>1.2</v>
      </c>
      <c r="D20" s="35">
        <f t="shared" si="0"/>
        <v>4.7049000000000003</v>
      </c>
      <c r="E20" s="35">
        <f t="shared" si="0"/>
        <v>0.50490000000000002</v>
      </c>
      <c r="F20" s="35">
        <f t="shared" si="0"/>
        <v>0.1188</v>
      </c>
      <c r="G20" s="23">
        <v>360</v>
      </c>
      <c r="H20" s="23">
        <v>15</v>
      </c>
    </row>
    <row r="21" spans="1:8" ht="15" customHeight="1" x14ac:dyDescent="0.25">
      <c r="A21" s="19" t="s">
        <v>70</v>
      </c>
      <c r="B21" s="23">
        <v>172</v>
      </c>
      <c r="C21" s="23">
        <v>3.44</v>
      </c>
      <c r="D21" s="35">
        <f t="shared" si="0"/>
        <v>13.48738</v>
      </c>
      <c r="E21" s="35">
        <f t="shared" si="0"/>
        <v>1.4473800000000001</v>
      </c>
      <c r="F21" s="35">
        <f t="shared" si="0"/>
        <v>0.34055999999999997</v>
      </c>
      <c r="G21" s="23">
        <v>760.00000000000011</v>
      </c>
      <c r="H21" s="23">
        <v>43</v>
      </c>
    </row>
    <row r="22" spans="1:8" ht="15" customHeight="1" x14ac:dyDescent="0.25">
      <c r="A22" s="19" t="s">
        <v>50</v>
      </c>
      <c r="B22" s="23">
        <v>38</v>
      </c>
      <c r="C22" s="23">
        <v>0.76</v>
      </c>
      <c r="D22" s="35">
        <f t="shared" si="0"/>
        <v>2.9797699999999998</v>
      </c>
      <c r="E22" s="35">
        <f t="shared" si="0"/>
        <v>0.31977</v>
      </c>
      <c r="F22" s="35">
        <f t="shared" si="0"/>
        <v>7.5240000000000001E-2</v>
      </c>
      <c r="G22" s="23">
        <v>100</v>
      </c>
      <c r="H22" s="23">
        <v>9.5</v>
      </c>
    </row>
    <row r="23" spans="1:8" ht="15" customHeight="1" x14ac:dyDescent="0.25">
      <c r="A23" s="19" t="s">
        <v>54</v>
      </c>
      <c r="B23" s="23">
        <v>160</v>
      </c>
      <c r="C23" s="23">
        <v>3.2</v>
      </c>
      <c r="D23" s="35">
        <f t="shared" si="0"/>
        <v>12.5464</v>
      </c>
      <c r="E23" s="35">
        <f t="shared" si="0"/>
        <v>1.3464</v>
      </c>
      <c r="F23" s="35">
        <f t="shared" si="0"/>
        <v>0.31679999999999997</v>
      </c>
      <c r="G23" s="23">
        <v>950.00000000000011</v>
      </c>
      <c r="H23" s="23">
        <v>40</v>
      </c>
    </row>
    <row r="24" spans="1:8" ht="15" customHeight="1" x14ac:dyDescent="0.25">
      <c r="A24" s="19" t="s">
        <v>71</v>
      </c>
      <c r="B24" s="23">
        <v>200</v>
      </c>
      <c r="C24" s="23">
        <v>4</v>
      </c>
      <c r="D24" s="35">
        <f t="shared" si="0"/>
        <v>15.683</v>
      </c>
      <c r="E24" s="35">
        <f t="shared" si="0"/>
        <v>1.6830000000000001</v>
      </c>
      <c r="F24" s="35">
        <f t="shared" si="0"/>
        <v>0.39600000000000002</v>
      </c>
      <c r="G24" s="23">
        <v>219.45</v>
      </c>
      <c r="H24" s="23">
        <v>50</v>
      </c>
    </row>
    <row r="25" spans="1:8" ht="15" customHeight="1" x14ac:dyDescent="0.25">
      <c r="A25" s="19" t="s">
        <v>72</v>
      </c>
      <c r="B25" s="23">
        <v>180</v>
      </c>
      <c r="C25" s="23">
        <v>3.6</v>
      </c>
      <c r="D25" s="35">
        <f t="shared" si="0"/>
        <v>14.114699999999999</v>
      </c>
      <c r="E25" s="35">
        <f t="shared" si="0"/>
        <v>1.5147000000000002</v>
      </c>
      <c r="F25" s="35">
        <f t="shared" si="0"/>
        <v>0.35639999999999999</v>
      </c>
      <c r="G25" s="23">
        <v>532</v>
      </c>
      <c r="H25" s="23">
        <v>45</v>
      </c>
    </row>
    <row r="26" spans="1:8" ht="15" customHeight="1" x14ac:dyDescent="0.25">
      <c r="A26" s="19" t="s">
        <v>73</v>
      </c>
      <c r="B26" s="23">
        <v>38</v>
      </c>
      <c r="C26" s="23">
        <v>0.76</v>
      </c>
      <c r="D26" s="35">
        <f t="shared" si="0"/>
        <v>2.9797699999999998</v>
      </c>
      <c r="E26" s="35">
        <f t="shared" si="0"/>
        <v>0.31977</v>
      </c>
      <c r="F26" s="35">
        <f t="shared" si="0"/>
        <v>7.5240000000000001E-2</v>
      </c>
      <c r="G26" s="23">
        <v>5.0000000000000009</v>
      </c>
      <c r="H26" s="23">
        <v>9.5</v>
      </c>
    </row>
    <row r="27" spans="1:8" ht="15" customHeight="1" x14ac:dyDescent="0.25">
      <c r="A27" s="19" t="s">
        <v>74</v>
      </c>
      <c r="B27" s="23">
        <v>50</v>
      </c>
      <c r="C27" s="23">
        <v>1</v>
      </c>
      <c r="D27" s="35">
        <f t="shared" si="0"/>
        <v>3.92075</v>
      </c>
      <c r="E27" s="35">
        <f t="shared" si="0"/>
        <v>0.42075000000000001</v>
      </c>
      <c r="F27" s="35">
        <f t="shared" si="0"/>
        <v>9.9000000000000005E-2</v>
      </c>
      <c r="G27" s="23">
        <v>7.5000000000000018</v>
      </c>
      <c r="H27" s="23">
        <v>12.5</v>
      </c>
    </row>
    <row r="28" spans="1:8" ht="15" customHeight="1" x14ac:dyDescent="0.25">
      <c r="A28" s="19" t="s">
        <v>75</v>
      </c>
      <c r="B28" s="23">
        <v>15.2</v>
      </c>
      <c r="C28" s="23">
        <v>0.30399999999999999</v>
      </c>
      <c r="D28" s="35">
        <f t="shared" si="0"/>
        <v>1.25464</v>
      </c>
      <c r="E28" s="35">
        <f t="shared" si="0"/>
        <v>0.13464000000000001</v>
      </c>
      <c r="F28" s="35">
        <f t="shared" si="0"/>
        <v>3.168E-2</v>
      </c>
      <c r="G28" s="23">
        <v>171</v>
      </c>
      <c r="H28" s="23">
        <v>4</v>
      </c>
    </row>
    <row r="29" spans="1:8" ht="15" customHeight="1" x14ac:dyDescent="0.25">
      <c r="A29" s="19" t="s">
        <v>53</v>
      </c>
      <c r="B29" s="23">
        <v>95</v>
      </c>
      <c r="C29" s="23">
        <v>1.9</v>
      </c>
      <c r="D29" s="35">
        <f t="shared" si="0"/>
        <v>7.8414999999999999</v>
      </c>
      <c r="E29" s="35">
        <f t="shared" si="0"/>
        <v>0.84150000000000003</v>
      </c>
      <c r="F29" s="35">
        <f t="shared" si="0"/>
        <v>0.19800000000000001</v>
      </c>
      <c r="G29" s="23">
        <v>171</v>
      </c>
      <c r="H29" s="23">
        <v>25</v>
      </c>
    </row>
    <row r="30" spans="1:8" ht="15" customHeight="1" x14ac:dyDescent="0.25">
      <c r="A30" s="19" t="s">
        <v>76</v>
      </c>
      <c r="B30" s="23">
        <v>13.3</v>
      </c>
      <c r="C30" s="23">
        <v>0.26599999999999996</v>
      </c>
      <c r="D30" s="35">
        <f t="shared" si="0"/>
        <v>1.09781</v>
      </c>
      <c r="E30" s="35">
        <f t="shared" si="0"/>
        <v>0.11781000000000001</v>
      </c>
      <c r="F30" s="35">
        <f t="shared" si="0"/>
        <v>2.7720000000000002E-2</v>
      </c>
      <c r="G30" s="23">
        <v>285.00000000000006</v>
      </c>
      <c r="H30" s="23">
        <v>3.5</v>
      </c>
    </row>
    <row r="31" spans="1:8" ht="15" customHeight="1" x14ac:dyDescent="0.25">
      <c r="A31" s="19" t="s">
        <v>82</v>
      </c>
      <c r="B31" s="23">
        <v>11.399999999999999</v>
      </c>
      <c r="C31" s="23">
        <v>0.22799999999999998</v>
      </c>
      <c r="D31" s="35">
        <f t="shared" si="0"/>
        <v>0.94097999999999993</v>
      </c>
      <c r="E31" s="35">
        <f t="shared" si="0"/>
        <v>0.10098000000000001</v>
      </c>
      <c r="F31" s="35">
        <f t="shared" si="0"/>
        <v>2.376E-2</v>
      </c>
      <c r="G31" s="23">
        <v>33.250000000000007</v>
      </c>
      <c r="H31" s="23">
        <v>3</v>
      </c>
    </row>
    <row r="32" spans="1:8" ht="15" customHeight="1" x14ac:dyDescent="0.25">
      <c r="A32" s="19" t="s">
        <v>77</v>
      </c>
      <c r="B32" s="23">
        <v>427</v>
      </c>
      <c r="C32" s="23">
        <v>27.755000000000003</v>
      </c>
      <c r="D32" s="35">
        <f t="shared" si="0"/>
        <v>21.956199999999999</v>
      </c>
      <c r="E32" s="35">
        <f t="shared" si="0"/>
        <v>2.3562000000000003</v>
      </c>
      <c r="F32" s="35">
        <f t="shared" si="0"/>
        <v>0.5544</v>
      </c>
      <c r="G32" s="23">
        <v>120</v>
      </c>
      <c r="H32" s="23">
        <v>70</v>
      </c>
    </row>
    <row r="33" spans="1:8" ht="15" customHeight="1" x14ac:dyDescent="0.25">
      <c r="A33" s="19" t="s">
        <v>78</v>
      </c>
      <c r="B33" s="23">
        <v>570</v>
      </c>
      <c r="C33" s="23">
        <v>37.050000000000004</v>
      </c>
      <c r="D33" s="35">
        <f t="shared" si="0"/>
        <v>29.48404</v>
      </c>
      <c r="E33" s="35">
        <f t="shared" si="0"/>
        <v>3.1640400000000004</v>
      </c>
      <c r="F33" s="35">
        <f t="shared" si="0"/>
        <v>0.74448000000000003</v>
      </c>
      <c r="G33" s="23">
        <v>240</v>
      </c>
      <c r="H33" s="23">
        <v>94</v>
      </c>
    </row>
    <row r="34" spans="1:8" ht="15" customHeight="1" x14ac:dyDescent="0.25">
      <c r="A34" s="19" t="s">
        <v>79</v>
      </c>
      <c r="B34" s="23">
        <v>760</v>
      </c>
      <c r="C34" s="23">
        <v>49.400000000000006</v>
      </c>
      <c r="D34" s="35">
        <f t="shared" si="0"/>
        <v>39.521160000000002</v>
      </c>
      <c r="E34" s="35">
        <f t="shared" si="0"/>
        <v>4.2411600000000007</v>
      </c>
      <c r="F34" s="35">
        <f t="shared" si="0"/>
        <v>0.99792000000000003</v>
      </c>
      <c r="G34" s="23">
        <v>360</v>
      </c>
      <c r="H34" s="23">
        <v>126</v>
      </c>
    </row>
    <row r="35" spans="1:8" ht="15" customHeight="1" x14ac:dyDescent="0.25">
      <c r="A35" s="19" t="s">
        <v>80</v>
      </c>
      <c r="B35" s="23">
        <v>443</v>
      </c>
      <c r="C35" s="23">
        <v>28.795000000000002</v>
      </c>
      <c r="D35" s="35">
        <f t="shared" si="0"/>
        <v>20.387899999999998</v>
      </c>
      <c r="E35" s="35">
        <f t="shared" si="0"/>
        <v>2.1879</v>
      </c>
      <c r="F35" s="35">
        <f t="shared" si="0"/>
        <v>0.51480000000000004</v>
      </c>
      <c r="G35" s="23">
        <v>215</v>
      </c>
      <c r="H35" s="23">
        <v>65</v>
      </c>
    </row>
    <row r="36" spans="1:8" ht="15" customHeight="1" x14ac:dyDescent="0.25">
      <c r="A36" s="19" t="s">
        <v>81</v>
      </c>
      <c r="B36" s="23">
        <v>538</v>
      </c>
      <c r="C36" s="23">
        <v>34.970000000000006</v>
      </c>
      <c r="D36" s="35">
        <f t="shared" si="0"/>
        <v>24.779139999999998</v>
      </c>
      <c r="E36" s="35">
        <f t="shared" si="0"/>
        <v>2.6591400000000003</v>
      </c>
      <c r="F36" s="35">
        <f t="shared" si="0"/>
        <v>0.62568000000000001</v>
      </c>
      <c r="G36" s="23">
        <v>320</v>
      </c>
      <c r="H36" s="23">
        <v>79</v>
      </c>
    </row>
    <row r="37" spans="1:8" ht="15" customHeight="1" x14ac:dyDescent="0.25">
      <c r="A37" s="19"/>
      <c r="B37" s="19"/>
      <c r="C37" s="19"/>
      <c r="D37" s="35">
        <f t="shared" si="0"/>
        <v>0</v>
      </c>
      <c r="E37" s="35">
        <f t="shared" si="0"/>
        <v>0</v>
      </c>
      <c r="F37" s="35">
        <f t="shared" si="0"/>
        <v>0</v>
      </c>
      <c r="G37" s="19"/>
      <c r="H37" s="19"/>
    </row>
    <row r="38" spans="1:8" ht="15" customHeight="1" x14ac:dyDescent="0.25">
      <c r="A38" s="19" t="s">
        <v>83</v>
      </c>
      <c r="B38" s="23">
        <v>125.4</v>
      </c>
      <c r="C38" s="23">
        <v>2.508</v>
      </c>
      <c r="D38" s="35">
        <f t="shared" si="0"/>
        <v>10.35078</v>
      </c>
      <c r="E38" s="35">
        <f t="shared" si="0"/>
        <v>1.1107800000000001</v>
      </c>
      <c r="F38" s="35">
        <f t="shared" si="0"/>
        <v>0.26135999999999998</v>
      </c>
      <c r="G38" s="23">
        <v>1800.0000000000002</v>
      </c>
      <c r="H38" s="23">
        <v>33</v>
      </c>
    </row>
    <row r="39" spans="1:8" ht="15" customHeight="1" x14ac:dyDescent="0.25">
      <c r="A39" s="19" t="s">
        <v>84</v>
      </c>
      <c r="B39" s="23">
        <v>22.799999999999997</v>
      </c>
      <c r="C39" s="23">
        <v>1.482</v>
      </c>
      <c r="D39" s="35">
        <f t="shared" si="0"/>
        <v>1.8819599999999999</v>
      </c>
      <c r="E39" s="35">
        <f t="shared" si="0"/>
        <v>0.20196000000000003</v>
      </c>
      <c r="F39" s="35">
        <f t="shared" si="0"/>
        <v>4.752E-2</v>
      </c>
      <c r="G39" s="23">
        <v>3800.0000000000005</v>
      </c>
      <c r="H39" s="23">
        <v>6</v>
      </c>
    </row>
    <row r="40" spans="1:8" ht="15" customHeight="1" x14ac:dyDescent="0.25">
      <c r="A40" s="19" t="s">
        <v>85</v>
      </c>
      <c r="B40" s="23">
        <v>41.8</v>
      </c>
      <c r="C40" s="23">
        <v>2.7170000000000001</v>
      </c>
      <c r="D40" s="35">
        <f t="shared" ref="D40:F71" si="1">D$3*$H40</f>
        <v>3.4502600000000001</v>
      </c>
      <c r="E40" s="35">
        <f t="shared" si="1"/>
        <v>0.37026000000000003</v>
      </c>
      <c r="F40" s="35">
        <f t="shared" si="1"/>
        <v>8.7120000000000003E-2</v>
      </c>
      <c r="G40" s="23">
        <v>3800.0000000000005</v>
      </c>
      <c r="H40" s="23">
        <v>11</v>
      </c>
    </row>
    <row r="41" spans="1:8" ht="15" customHeight="1" x14ac:dyDescent="0.25">
      <c r="A41" s="19" t="s">
        <v>86</v>
      </c>
      <c r="B41" s="23">
        <v>72.2</v>
      </c>
      <c r="C41" s="23">
        <v>4.6930000000000005</v>
      </c>
      <c r="D41" s="35">
        <f t="shared" si="1"/>
        <v>5.9595399999999996</v>
      </c>
      <c r="E41" s="35">
        <f t="shared" si="1"/>
        <v>0.63954</v>
      </c>
      <c r="F41" s="35">
        <f t="shared" si="1"/>
        <v>0.15048</v>
      </c>
      <c r="G41" s="23">
        <v>3800.0000000000005</v>
      </c>
      <c r="H41" s="23">
        <v>19</v>
      </c>
    </row>
    <row r="42" spans="1:8" ht="15" customHeight="1" x14ac:dyDescent="0.25">
      <c r="A42" s="19" t="s">
        <v>87</v>
      </c>
      <c r="B42" s="23">
        <v>152</v>
      </c>
      <c r="C42" s="23">
        <v>9.8800000000000008</v>
      </c>
      <c r="D42" s="35">
        <f t="shared" si="1"/>
        <v>12.5464</v>
      </c>
      <c r="E42" s="35">
        <f t="shared" si="1"/>
        <v>1.3464</v>
      </c>
      <c r="F42" s="35">
        <f t="shared" si="1"/>
        <v>0.31679999999999997</v>
      </c>
      <c r="G42" s="23">
        <v>3800.0000000000005</v>
      </c>
      <c r="H42" s="23">
        <v>40</v>
      </c>
    </row>
    <row r="43" spans="1:8" ht="15" customHeight="1" x14ac:dyDescent="0.25">
      <c r="A43" s="19" t="s">
        <v>88</v>
      </c>
      <c r="B43" s="23">
        <v>247</v>
      </c>
      <c r="C43" s="23">
        <v>16.055000000000003</v>
      </c>
      <c r="D43" s="35">
        <f t="shared" si="1"/>
        <v>20.387899999999998</v>
      </c>
      <c r="E43" s="35">
        <f t="shared" si="1"/>
        <v>2.1879</v>
      </c>
      <c r="F43" s="35">
        <f t="shared" si="1"/>
        <v>0.51480000000000004</v>
      </c>
      <c r="G43" s="23">
        <v>3800.0000000000005</v>
      </c>
      <c r="H43" s="23">
        <v>65</v>
      </c>
    </row>
    <row r="44" spans="1:8" ht="15" customHeight="1" x14ac:dyDescent="0.25">
      <c r="A44" s="19" t="s">
        <v>89</v>
      </c>
      <c r="B44" s="23">
        <v>342</v>
      </c>
      <c r="C44" s="23">
        <v>22.230000000000004</v>
      </c>
      <c r="D44" s="35">
        <f t="shared" si="1"/>
        <v>28.229399999999998</v>
      </c>
      <c r="E44" s="35">
        <f t="shared" si="1"/>
        <v>3.0294000000000003</v>
      </c>
      <c r="F44" s="35">
        <f t="shared" si="1"/>
        <v>0.71279999999999999</v>
      </c>
      <c r="G44" s="23">
        <v>3800.0000000000005</v>
      </c>
      <c r="H44" s="23">
        <v>90</v>
      </c>
    </row>
    <row r="45" spans="1:8" ht="15" customHeight="1" x14ac:dyDescent="0.25">
      <c r="A45" s="19" t="s">
        <v>90</v>
      </c>
      <c r="B45" s="23">
        <v>456</v>
      </c>
      <c r="C45" s="23">
        <v>29.640000000000004</v>
      </c>
      <c r="D45" s="35">
        <f t="shared" si="1"/>
        <v>37.639200000000002</v>
      </c>
      <c r="E45" s="35">
        <f t="shared" si="1"/>
        <v>4.0392000000000001</v>
      </c>
      <c r="F45" s="35">
        <f t="shared" si="1"/>
        <v>0.95040000000000002</v>
      </c>
      <c r="G45" s="23">
        <v>0</v>
      </c>
      <c r="H45" s="23">
        <v>120</v>
      </c>
    </row>
    <row r="46" spans="1:8" ht="15" customHeight="1" x14ac:dyDescent="0.25">
      <c r="A46" s="19" t="s">
        <v>91</v>
      </c>
      <c r="B46" s="23">
        <v>798</v>
      </c>
      <c r="C46" s="23">
        <v>51.87</v>
      </c>
      <c r="D46" s="35">
        <f t="shared" si="1"/>
        <v>65.868600000000001</v>
      </c>
      <c r="E46" s="35">
        <f t="shared" si="1"/>
        <v>7.0686000000000009</v>
      </c>
      <c r="F46" s="35">
        <f t="shared" si="1"/>
        <v>1.6632</v>
      </c>
      <c r="G46" s="23">
        <v>0</v>
      </c>
      <c r="H46" s="23">
        <v>210</v>
      </c>
    </row>
    <row r="47" spans="1:8" ht="15" customHeight="1" x14ac:dyDescent="0.25">
      <c r="A47" s="19" t="s">
        <v>92</v>
      </c>
      <c r="B47" s="23">
        <v>1064</v>
      </c>
      <c r="C47" s="23">
        <v>69.16</v>
      </c>
      <c r="D47" s="35">
        <f t="shared" si="1"/>
        <v>87.824799999999996</v>
      </c>
      <c r="E47" s="35">
        <f t="shared" si="1"/>
        <v>9.4248000000000012</v>
      </c>
      <c r="F47" s="35">
        <f t="shared" si="1"/>
        <v>2.2176</v>
      </c>
      <c r="G47" s="23">
        <v>0</v>
      </c>
      <c r="H47" s="23">
        <v>280</v>
      </c>
    </row>
    <row r="48" spans="1:8" ht="15" customHeight="1" x14ac:dyDescent="0.25">
      <c r="A48" s="19"/>
      <c r="B48" s="19"/>
      <c r="C48" s="19"/>
      <c r="D48" s="35">
        <f t="shared" si="1"/>
        <v>0</v>
      </c>
      <c r="E48" s="35">
        <f t="shared" si="1"/>
        <v>0</v>
      </c>
      <c r="F48" s="35">
        <f t="shared" si="1"/>
        <v>0</v>
      </c>
      <c r="G48" s="19"/>
      <c r="H48" s="19"/>
    </row>
    <row r="49" spans="1:8" ht="15" customHeight="1" x14ac:dyDescent="0.25">
      <c r="A49" s="19" t="s">
        <v>93</v>
      </c>
      <c r="B49" s="23">
        <v>20.9</v>
      </c>
      <c r="C49" s="23">
        <v>0.41799999999999998</v>
      </c>
      <c r="D49" s="35">
        <f t="shared" si="1"/>
        <v>1.7251300000000001</v>
      </c>
      <c r="E49" s="35">
        <f t="shared" si="1"/>
        <v>0.18513000000000002</v>
      </c>
      <c r="F49" s="35">
        <f t="shared" si="1"/>
        <v>4.3560000000000001E-2</v>
      </c>
      <c r="G49" s="23">
        <v>79.80000000000004</v>
      </c>
      <c r="H49" s="23">
        <v>5.5</v>
      </c>
    </row>
    <row r="50" spans="1:8" ht="15" customHeight="1" x14ac:dyDescent="0.25">
      <c r="A50" s="19" t="s">
        <v>94</v>
      </c>
      <c r="B50" s="23">
        <v>9.5</v>
      </c>
      <c r="C50" s="23">
        <v>0.19</v>
      </c>
      <c r="D50" s="35">
        <f t="shared" si="1"/>
        <v>0.78415000000000001</v>
      </c>
      <c r="E50" s="35">
        <f t="shared" si="1"/>
        <v>8.4150000000000003E-2</v>
      </c>
      <c r="F50" s="35">
        <f t="shared" si="1"/>
        <v>1.9799999999999998E-2</v>
      </c>
      <c r="G50" s="23">
        <v>28.500000000000004</v>
      </c>
      <c r="H50" s="23">
        <v>2.5</v>
      </c>
    </row>
    <row r="51" spans="1:8" ht="15" customHeight="1" x14ac:dyDescent="0.25">
      <c r="A51" s="19" t="s">
        <v>95</v>
      </c>
      <c r="B51" s="23">
        <v>17.099999999999998</v>
      </c>
      <c r="C51" s="23">
        <v>0.34199999999999997</v>
      </c>
      <c r="D51" s="35">
        <f t="shared" si="1"/>
        <v>1.41147</v>
      </c>
      <c r="E51" s="35">
        <f t="shared" si="1"/>
        <v>0.15147000000000002</v>
      </c>
      <c r="F51" s="35">
        <f t="shared" si="1"/>
        <v>3.5639999999999998E-2</v>
      </c>
      <c r="G51" s="23">
        <v>178.125</v>
      </c>
      <c r="H51" s="23">
        <v>4.5</v>
      </c>
    </row>
    <row r="52" spans="1:8" ht="15" customHeight="1" x14ac:dyDescent="0.25">
      <c r="A52" s="19" t="s">
        <v>96</v>
      </c>
      <c r="B52" s="23">
        <v>5.6999999999999993</v>
      </c>
      <c r="C52" s="23">
        <v>0.11399999999999999</v>
      </c>
      <c r="D52" s="35">
        <f t="shared" si="1"/>
        <v>0.47048999999999996</v>
      </c>
      <c r="E52" s="35">
        <f t="shared" si="1"/>
        <v>5.0490000000000007E-2</v>
      </c>
      <c r="F52" s="35">
        <f t="shared" si="1"/>
        <v>1.188E-2</v>
      </c>
      <c r="G52" s="23">
        <v>7.125</v>
      </c>
      <c r="H52" s="23">
        <v>1.5</v>
      </c>
    </row>
    <row r="53" spans="1:8" ht="15" customHeight="1" x14ac:dyDescent="0.25">
      <c r="A53" s="19"/>
      <c r="B53" s="19"/>
      <c r="C53" s="19"/>
      <c r="D53" s="35">
        <f t="shared" si="1"/>
        <v>0</v>
      </c>
      <c r="E53" s="35">
        <f t="shared" si="1"/>
        <v>0</v>
      </c>
      <c r="F53" s="35">
        <f t="shared" si="1"/>
        <v>0</v>
      </c>
      <c r="G53" s="19"/>
      <c r="H53" s="19"/>
    </row>
    <row r="54" spans="1:8" ht="15" customHeight="1" x14ac:dyDescent="0.25">
      <c r="A54" s="19" t="s">
        <v>97</v>
      </c>
      <c r="B54" s="23">
        <v>10</v>
      </c>
      <c r="C54" s="23">
        <v>0.4</v>
      </c>
      <c r="D54" s="35">
        <f t="shared" si="1"/>
        <v>0.15683</v>
      </c>
      <c r="E54" s="35">
        <f t="shared" si="1"/>
        <v>1.6830000000000001E-2</v>
      </c>
      <c r="F54" s="35">
        <f t="shared" si="1"/>
        <v>3.96E-3</v>
      </c>
      <c r="G54" s="23">
        <v>0.47500000000000003</v>
      </c>
      <c r="H54" s="23">
        <v>0.5</v>
      </c>
    </row>
    <row r="55" spans="1:8" ht="15" customHeight="1" x14ac:dyDescent="0.25">
      <c r="A55" s="19" t="s">
        <v>98</v>
      </c>
      <c r="B55" s="23">
        <v>0.76</v>
      </c>
      <c r="C55" s="23">
        <v>1.52E-2</v>
      </c>
      <c r="D55" s="35">
        <f t="shared" si="1"/>
        <v>6.2731999999999996E-2</v>
      </c>
      <c r="E55" s="35">
        <f t="shared" si="1"/>
        <v>6.732000000000001E-3</v>
      </c>
      <c r="F55" s="35">
        <f t="shared" si="1"/>
        <v>1.5840000000000001E-3</v>
      </c>
      <c r="G55" s="23">
        <v>0</v>
      </c>
      <c r="H55" s="23">
        <v>0.2</v>
      </c>
    </row>
    <row r="56" spans="1:8" ht="15" customHeight="1" x14ac:dyDescent="0.25">
      <c r="A56" s="19" t="s">
        <v>99</v>
      </c>
      <c r="B56" s="23">
        <v>9.6000000000000014</v>
      </c>
      <c r="C56" s="23">
        <v>0.38400000000000006</v>
      </c>
      <c r="D56" s="35">
        <f t="shared" si="1"/>
        <v>9.4098000000000015E-2</v>
      </c>
      <c r="E56" s="35">
        <f t="shared" si="1"/>
        <v>1.0098000000000003E-2</v>
      </c>
      <c r="F56" s="35">
        <f t="shared" si="1"/>
        <v>2.3760000000000005E-3</v>
      </c>
      <c r="G56" s="23">
        <v>0.47500000000000003</v>
      </c>
      <c r="H56" s="23">
        <v>0.30000000000000004</v>
      </c>
    </row>
    <row r="57" spans="1:8" ht="15" customHeight="1" x14ac:dyDescent="0.25">
      <c r="A57" s="19" t="s">
        <v>100</v>
      </c>
      <c r="B57" s="23">
        <v>1.6</v>
      </c>
      <c r="C57" s="23">
        <v>6.4000000000000001E-2</v>
      </c>
      <c r="D57" s="35">
        <f t="shared" si="1"/>
        <v>2.5092799999999998E-2</v>
      </c>
      <c r="E57" s="35">
        <f t="shared" si="1"/>
        <v>2.6928000000000004E-3</v>
      </c>
      <c r="F57" s="35">
        <f t="shared" si="1"/>
        <v>6.3360000000000001E-4</v>
      </c>
      <c r="G57" s="23">
        <v>4.7500000000000001E-2</v>
      </c>
      <c r="H57" s="23">
        <v>0.08</v>
      </c>
    </row>
    <row r="58" spans="1:8" ht="15" customHeight="1" x14ac:dyDescent="0.25">
      <c r="A58" s="19" t="s">
        <v>101</v>
      </c>
      <c r="B58" s="23">
        <v>3</v>
      </c>
      <c r="C58" s="23">
        <v>0.12</v>
      </c>
      <c r="D58" s="35">
        <f t="shared" si="1"/>
        <v>4.7049000000000001E-2</v>
      </c>
      <c r="E58" s="35">
        <f t="shared" si="1"/>
        <v>5.0490000000000005E-3</v>
      </c>
      <c r="F58" s="35">
        <f t="shared" si="1"/>
        <v>1.188E-3</v>
      </c>
      <c r="G58" s="23">
        <v>4.7500000000000001E-2</v>
      </c>
      <c r="H58" s="23">
        <v>0.15</v>
      </c>
    </row>
    <row r="59" spans="1:8" ht="15" customHeight="1" x14ac:dyDescent="0.25">
      <c r="A59" s="19" t="s">
        <v>102</v>
      </c>
      <c r="B59" s="23">
        <v>74</v>
      </c>
      <c r="C59" s="23">
        <v>2.96</v>
      </c>
      <c r="D59" s="35">
        <f t="shared" si="1"/>
        <v>1.160542</v>
      </c>
      <c r="E59" s="35">
        <f t="shared" si="1"/>
        <v>0.12454200000000001</v>
      </c>
      <c r="F59" s="35">
        <f t="shared" si="1"/>
        <v>2.9304E-2</v>
      </c>
      <c r="G59" s="23">
        <v>170.99999999999997</v>
      </c>
      <c r="H59" s="23">
        <v>3.7</v>
      </c>
    </row>
    <row r="60" spans="1:8" ht="15" customHeight="1" x14ac:dyDescent="0.25">
      <c r="A60" s="19"/>
      <c r="B60" s="19"/>
      <c r="C60" s="19"/>
      <c r="D60" s="35">
        <f t="shared" si="1"/>
        <v>0</v>
      </c>
      <c r="E60" s="35">
        <f t="shared" si="1"/>
        <v>0</v>
      </c>
      <c r="F60" s="35">
        <f t="shared" si="1"/>
        <v>0</v>
      </c>
      <c r="G60" s="19"/>
      <c r="H60" s="19"/>
    </row>
    <row r="61" spans="1:8" ht="15" customHeight="1" x14ac:dyDescent="0.25">
      <c r="A61" s="19" t="s">
        <v>103</v>
      </c>
      <c r="B61" s="23">
        <v>48</v>
      </c>
      <c r="C61" s="23">
        <v>2.4000000000000004</v>
      </c>
      <c r="D61" s="35">
        <f t="shared" si="1"/>
        <v>0.75278400000000001</v>
      </c>
      <c r="E61" s="35">
        <f t="shared" si="1"/>
        <v>8.0784000000000009E-2</v>
      </c>
      <c r="F61" s="35">
        <f t="shared" si="1"/>
        <v>1.9008000000000001E-2</v>
      </c>
      <c r="G61" s="23">
        <v>49.400000000000006</v>
      </c>
      <c r="H61" s="23">
        <v>2.4</v>
      </c>
    </row>
    <row r="62" spans="1:8" ht="15" customHeight="1" x14ac:dyDescent="0.25">
      <c r="A62" s="19" t="s">
        <v>104</v>
      </c>
      <c r="B62" s="23">
        <v>68</v>
      </c>
      <c r="C62" s="23">
        <v>3.4000000000000004</v>
      </c>
      <c r="D62" s="35">
        <f t="shared" si="1"/>
        <v>1.0664439999999999</v>
      </c>
      <c r="E62" s="35">
        <f t="shared" si="1"/>
        <v>0.114444</v>
      </c>
      <c r="F62" s="35">
        <f t="shared" si="1"/>
        <v>2.6928000000000001E-2</v>
      </c>
      <c r="G62" s="23">
        <v>57</v>
      </c>
      <c r="H62" s="23">
        <v>3.4</v>
      </c>
    </row>
    <row r="63" spans="1:8" ht="15" customHeight="1" x14ac:dyDescent="0.25">
      <c r="A63" s="19" t="s">
        <v>105</v>
      </c>
      <c r="B63" s="23">
        <v>80</v>
      </c>
      <c r="C63" s="23">
        <v>4</v>
      </c>
      <c r="D63" s="35">
        <f t="shared" si="1"/>
        <v>1.25464</v>
      </c>
      <c r="E63" s="35">
        <f t="shared" si="1"/>
        <v>0.13464000000000001</v>
      </c>
      <c r="F63" s="35">
        <f t="shared" si="1"/>
        <v>3.168E-2</v>
      </c>
      <c r="G63" s="23">
        <v>68.40000000000002</v>
      </c>
      <c r="H63" s="23">
        <v>4</v>
      </c>
    </row>
    <row r="64" spans="1:8" ht="15" customHeight="1" x14ac:dyDescent="0.25">
      <c r="A64" s="19" t="s">
        <v>106</v>
      </c>
      <c r="B64" s="23">
        <v>90</v>
      </c>
      <c r="C64" s="23">
        <v>4.5</v>
      </c>
      <c r="D64" s="35">
        <f t="shared" si="1"/>
        <v>1.41147</v>
      </c>
      <c r="E64" s="35">
        <f t="shared" si="1"/>
        <v>0.15147000000000002</v>
      </c>
      <c r="F64" s="35">
        <f t="shared" si="1"/>
        <v>3.5639999999999998E-2</v>
      </c>
      <c r="G64" s="23">
        <v>83.6</v>
      </c>
      <c r="H64" s="23">
        <v>4.5</v>
      </c>
    </row>
    <row r="65" spans="1:8" ht="15" customHeight="1" x14ac:dyDescent="0.25">
      <c r="A65" s="19" t="s">
        <v>107</v>
      </c>
      <c r="B65" s="23">
        <v>120</v>
      </c>
      <c r="C65" s="23">
        <v>6</v>
      </c>
      <c r="D65" s="35">
        <f t="shared" si="1"/>
        <v>1.8819599999999999</v>
      </c>
      <c r="E65" s="35">
        <f t="shared" si="1"/>
        <v>0.20196000000000003</v>
      </c>
      <c r="F65" s="35">
        <f t="shared" si="1"/>
        <v>4.752E-2</v>
      </c>
      <c r="G65" s="23">
        <v>95.000000000000014</v>
      </c>
      <c r="H65" s="23">
        <v>6</v>
      </c>
    </row>
    <row r="66" spans="1:8" ht="15" customHeight="1" x14ac:dyDescent="0.25">
      <c r="A66" s="19" t="s">
        <v>108</v>
      </c>
      <c r="B66" s="23">
        <v>140</v>
      </c>
      <c r="C66" s="23">
        <v>7</v>
      </c>
      <c r="D66" s="35">
        <f t="shared" si="1"/>
        <v>2.1956199999999999</v>
      </c>
      <c r="E66" s="35">
        <f t="shared" si="1"/>
        <v>0.23562000000000002</v>
      </c>
      <c r="F66" s="35">
        <f t="shared" si="1"/>
        <v>5.5440000000000003E-2</v>
      </c>
      <c r="G66" s="23">
        <v>121.6</v>
      </c>
      <c r="H66" s="23">
        <v>7</v>
      </c>
    </row>
    <row r="67" spans="1:8" ht="15" customHeight="1" x14ac:dyDescent="0.25">
      <c r="A67" s="19" t="s">
        <v>109</v>
      </c>
      <c r="B67" s="23">
        <v>240</v>
      </c>
      <c r="C67" s="23">
        <v>12</v>
      </c>
      <c r="D67" s="35">
        <f t="shared" si="1"/>
        <v>3.7639199999999997</v>
      </c>
      <c r="E67" s="35">
        <f t="shared" si="1"/>
        <v>0.40392000000000006</v>
      </c>
      <c r="F67" s="35">
        <f t="shared" si="1"/>
        <v>9.5039999999999999E-2</v>
      </c>
      <c r="G67" s="23">
        <v>146.30000000000001</v>
      </c>
      <c r="H67" s="23">
        <v>12</v>
      </c>
    </row>
    <row r="68" spans="1:8" ht="15" customHeight="1" x14ac:dyDescent="0.25">
      <c r="A68" s="19" t="s">
        <v>110</v>
      </c>
      <c r="B68" s="23">
        <v>600</v>
      </c>
      <c r="C68" s="23">
        <v>30</v>
      </c>
      <c r="D68" s="35">
        <f t="shared" si="1"/>
        <v>9.4098000000000006</v>
      </c>
      <c r="E68" s="35">
        <f t="shared" si="1"/>
        <v>1.0098</v>
      </c>
      <c r="F68" s="35">
        <f t="shared" si="1"/>
        <v>0.23760000000000001</v>
      </c>
      <c r="G68" s="23">
        <v>180.50000000000003</v>
      </c>
      <c r="H68" s="23">
        <v>30</v>
      </c>
    </row>
    <row r="69" spans="1:8" ht="15" customHeight="1" x14ac:dyDescent="0.25">
      <c r="A69" s="19" t="s">
        <v>111</v>
      </c>
      <c r="B69" s="23">
        <v>1000</v>
      </c>
      <c r="C69" s="23">
        <v>50</v>
      </c>
      <c r="D69" s="35">
        <f t="shared" si="1"/>
        <v>15.683</v>
      </c>
      <c r="E69" s="35">
        <f t="shared" si="1"/>
        <v>1.6830000000000001</v>
      </c>
      <c r="F69" s="35">
        <f t="shared" si="1"/>
        <v>0.39600000000000002</v>
      </c>
      <c r="G69" s="23">
        <v>228</v>
      </c>
      <c r="H69" s="23">
        <v>50</v>
      </c>
    </row>
    <row r="70" spans="1:8" ht="15" customHeight="1" x14ac:dyDescent="0.25">
      <c r="A70" s="19" t="s">
        <v>112</v>
      </c>
      <c r="B70" s="23">
        <v>240</v>
      </c>
      <c r="C70" s="23">
        <v>12</v>
      </c>
      <c r="D70" s="35">
        <f t="shared" si="1"/>
        <v>3.7639199999999997</v>
      </c>
      <c r="E70" s="35">
        <f t="shared" si="1"/>
        <v>0.40392000000000006</v>
      </c>
      <c r="F70" s="35">
        <f t="shared" si="1"/>
        <v>9.5039999999999999E-2</v>
      </c>
      <c r="G70" s="23">
        <v>570.00000000000023</v>
      </c>
      <c r="H70" s="23">
        <v>12</v>
      </c>
    </row>
    <row r="71" spans="1:8" ht="15" customHeight="1" x14ac:dyDescent="0.25">
      <c r="A71" s="19" t="s">
        <v>113</v>
      </c>
      <c r="B71" s="23">
        <v>80</v>
      </c>
      <c r="C71" s="23">
        <v>4</v>
      </c>
      <c r="D71" s="35">
        <f t="shared" si="1"/>
        <v>0.78415000000000001</v>
      </c>
      <c r="E71" s="35">
        <f t="shared" si="1"/>
        <v>8.4150000000000003E-2</v>
      </c>
      <c r="F71" s="35">
        <f t="shared" si="1"/>
        <v>1.9799999999999998E-2</v>
      </c>
      <c r="G71" s="23">
        <v>119.70000000000002</v>
      </c>
      <c r="H71" s="23">
        <v>2.5</v>
      </c>
    </row>
    <row r="72" spans="1:8" ht="15" customHeight="1" x14ac:dyDescent="0.25">
      <c r="A72" s="19" t="s">
        <v>114</v>
      </c>
      <c r="B72" s="23">
        <v>64</v>
      </c>
      <c r="C72" s="23">
        <v>3.2</v>
      </c>
      <c r="D72" s="35">
        <f t="shared" ref="D72:F90" si="2">D$3*$H72</f>
        <v>0.62731999999999999</v>
      </c>
      <c r="E72" s="35">
        <f t="shared" si="2"/>
        <v>6.7320000000000005E-2</v>
      </c>
      <c r="F72" s="35">
        <f t="shared" si="2"/>
        <v>1.584E-2</v>
      </c>
      <c r="G72" s="23">
        <v>76.000000000000014</v>
      </c>
      <c r="H72" s="23">
        <v>2</v>
      </c>
    </row>
    <row r="73" spans="1:8" ht="15" customHeight="1" x14ac:dyDescent="0.25">
      <c r="A73" s="19" t="s">
        <v>115</v>
      </c>
      <c r="B73" s="23">
        <v>240</v>
      </c>
      <c r="C73" s="23">
        <v>12</v>
      </c>
      <c r="D73" s="35">
        <f t="shared" si="2"/>
        <v>2.3524500000000002</v>
      </c>
      <c r="E73" s="35">
        <f t="shared" si="2"/>
        <v>0.25245000000000001</v>
      </c>
      <c r="F73" s="35">
        <f t="shared" si="2"/>
        <v>5.9400000000000001E-2</v>
      </c>
      <c r="G73" s="23">
        <v>34.200000000000003</v>
      </c>
      <c r="H73" s="23">
        <v>7.5</v>
      </c>
    </row>
    <row r="74" spans="1:8" ht="15" customHeight="1" x14ac:dyDescent="0.25">
      <c r="A74" s="19" t="s">
        <v>116</v>
      </c>
      <c r="B74" s="23">
        <v>700</v>
      </c>
      <c r="C74" s="23">
        <v>35</v>
      </c>
      <c r="D74" s="35">
        <f t="shared" si="2"/>
        <v>10.9781</v>
      </c>
      <c r="E74" s="35">
        <f t="shared" si="2"/>
        <v>1.1781000000000001</v>
      </c>
      <c r="F74" s="35">
        <f t="shared" si="2"/>
        <v>0.2772</v>
      </c>
      <c r="G74" s="23">
        <v>419.9</v>
      </c>
      <c r="H74" s="23">
        <v>35</v>
      </c>
    </row>
    <row r="75" spans="1:8" ht="15" customHeight="1" x14ac:dyDescent="0.25">
      <c r="A75" s="19" t="s">
        <v>117</v>
      </c>
      <c r="B75" s="23">
        <v>112</v>
      </c>
      <c r="C75" s="23">
        <v>5.6</v>
      </c>
      <c r="D75" s="35">
        <f t="shared" si="2"/>
        <v>1.09781</v>
      </c>
      <c r="E75" s="35">
        <f t="shared" si="2"/>
        <v>0.11781000000000001</v>
      </c>
      <c r="F75" s="35">
        <f t="shared" si="2"/>
        <v>2.7720000000000002E-2</v>
      </c>
      <c r="G75" s="23">
        <v>83.125000000000014</v>
      </c>
      <c r="H75" s="23">
        <v>3.5</v>
      </c>
    </row>
    <row r="76" spans="1:8" ht="15" customHeight="1" x14ac:dyDescent="0.25">
      <c r="A76" s="19" t="s">
        <v>118</v>
      </c>
      <c r="B76" s="23">
        <v>64</v>
      </c>
      <c r="C76" s="23">
        <v>3.2</v>
      </c>
      <c r="D76" s="35">
        <f t="shared" si="2"/>
        <v>0.62731999999999999</v>
      </c>
      <c r="E76" s="35">
        <f t="shared" si="2"/>
        <v>6.7320000000000005E-2</v>
      </c>
      <c r="F76" s="35">
        <f t="shared" si="2"/>
        <v>1.584E-2</v>
      </c>
      <c r="G76" s="23">
        <v>19.000000000000004</v>
      </c>
      <c r="H76" s="23">
        <v>2</v>
      </c>
    </row>
    <row r="77" spans="1:8" ht="15" customHeight="1" x14ac:dyDescent="0.25">
      <c r="A77" s="19" t="s">
        <v>119</v>
      </c>
      <c r="B77" s="23">
        <v>16</v>
      </c>
      <c r="C77" s="23">
        <v>0.64</v>
      </c>
      <c r="D77" s="35">
        <f t="shared" si="2"/>
        <v>0.15683</v>
      </c>
      <c r="E77" s="35">
        <f t="shared" si="2"/>
        <v>1.6830000000000001E-2</v>
      </c>
      <c r="F77" s="35">
        <f t="shared" si="2"/>
        <v>3.96E-3</v>
      </c>
      <c r="G77" s="23">
        <v>1.1875000000000002</v>
      </c>
      <c r="H77" s="23">
        <v>0.5</v>
      </c>
    </row>
    <row r="78" spans="1:8" ht="15" customHeight="1" x14ac:dyDescent="0.25">
      <c r="A78" s="19" t="s">
        <v>120</v>
      </c>
      <c r="B78" s="23">
        <v>115.2</v>
      </c>
      <c r="C78" s="23">
        <v>4.6080000000000005</v>
      </c>
      <c r="D78" s="35">
        <f t="shared" si="2"/>
        <v>1.129176</v>
      </c>
      <c r="E78" s="35">
        <f t="shared" si="2"/>
        <v>0.12117600000000001</v>
      </c>
      <c r="F78" s="35">
        <f t="shared" si="2"/>
        <v>2.8511999999999999E-2</v>
      </c>
      <c r="G78" s="23">
        <v>32.893750000000004</v>
      </c>
      <c r="H78" s="23">
        <v>3.6</v>
      </c>
    </row>
    <row r="79" spans="1:8" ht="15" customHeight="1" x14ac:dyDescent="0.25">
      <c r="A79" s="19" t="s">
        <v>121</v>
      </c>
      <c r="B79" s="23">
        <v>4.18</v>
      </c>
      <c r="C79" s="23">
        <v>8.3599999999999994E-2</v>
      </c>
      <c r="D79" s="35">
        <f t="shared" si="2"/>
        <v>0.345026</v>
      </c>
      <c r="E79" s="35">
        <f t="shared" si="2"/>
        <v>3.7026000000000003E-2</v>
      </c>
      <c r="F79" s="35">
        <f t="shared" si="2"/>
        <v>8.712000000000001E-3</v>
      </c>
      <c r="G79" s="23">
        <v>1.9000000000000004</v>
      </c>
      <c r="H79" s="23">
        <v>1.1000000000000001</v>
      </c>
    </row>
    <row r="80" spans="1:8" ht="15" x14ac:dyDescent="0.25">
      <c r="A80" s="19"/>
      <c r="B80" s="24"/>
      <c r="C80" s="24"/>
      <c r="D80" s="35">
        <f t="shared" si="2"/>
        <v>0</v>
      </c>
      <c r="E80" s="35">
        <f t="shared" si="2"/>
        <v>0</v>
      </c>
      <c r="F80" s="35">
        <f t="shared" si="2"/>
        <v>0</v>
      </c>
      <c r="G80" s="24"/>
      <c r="H80" s="24"/>
    </row>
    <row r="81" spans="1:8" ht="15" x14ac:dyDescent="0.25">
      <c r="A81" s="19"/>
      <c r="B81" s="24"/>
      <c r="C81" s="24"/>
      <c r="D81" s="35">
        <f t="shared" si="2"/>
        <v>0</v>
      </c>
      <c r="E81" s="35">
        <f t="shared" si="2"/>
        <v>0</v>
      </c>
      <c r="F81" s="35">
        <f t="shared" si="2"/>
        <v>0</v>
      </c>
      <c r="G81" s="24"/>
      <c r="H81" s="24"/>
    </row>
    <row r="82" spans="1:8" ht="15" x14ac:dyDescent="0.25">
      <c r="A82" s="19"/>
      <c r="B82" s="24"/>
      <c r="C82" s="24"/>
      <c r="D82" s="35">
        <f t="shared" si="2"/>
        <v>0</v>
      </c>
      <c r="E82" s="35">
        <f t="shared" si="2"/>
        <v>0</v>
      </c>
      <c r="F82" s="35">
        <f t="shared" si="2"/>
        <v>0</v>
      </c>
      <c r="G82" s="24"/>
      <c r="H82" s="24"/>
    </row>
    <row r="83" spans="1:8" ht="15" x14ac:dyDescent="0.25">
      <c r="A83" s="19"/>
      <c r="B83" s="24"/>
      <c r="C83" s="24"/>
      <c r="D83" s="35">
        <f t="shared" si="2"/>
        <v>0</v>
      </c>
      <c r="E83" s="35">
        <f t="shared" si="2"/>
        <v>0</v>
      </c>
      <c r="F83" s="35">
        <f t="shared" si="2"/>
        <v>0</v>
      </c>
      <c r="G83" s="24"/>
      <c r="H83" s="24"/>
    </row>
    <row r="84" spans="1:8" ht="15" x14ac:dyDescent="0.25">
      <c r="A84" s="19"/>
      <c r="B84" s="24"/>
      <c r="C84" s="24"/>
      <c r="D84" s="35">
        <f t="shared" si="2"/>
        <v>0</v>
      </c>
      <c r="E84" s="35">
        <f t="shared" si="2"/>
        <v>0</v>
      </c>
      <c r="F84" s="35">
        <f t="shared" si="2"/>
        <v>0</v>
      </c>
      <c r="G84" s="24"/>
      <c r="H84" s="24"/>
    </row>
    <row r="85" spans="1:8" ht="15" x14ac:dyDescent="0.25">
      <c r="A85" s="19"/>
      <c r="B85" s="24"/>
      <c r="C85" s="24"/>
      <c r="D85" s="35">
        <f t="shared" si="2"/>
        <v>0</v>
      </c>
      <c r="E85" s="35">
        <f t="shared" si="2"/>
        <v>0</v>
      </c>
      <c r="F85" s="35">
        <f t="shared" si="2"/>
        <v>0</v>
      </c>
      <c r="G85" s="24"/>
      <c r="H85" s="24"/>
    </row>
    <row r="86" spans="1:8" ht="15" x14ac:dyDescent="0.25">
      <c r="A86" s="19"/>
      <c r="B86" s="24"/>
      <c r="C86" s="24"/>
      <c r="D86" s="35">
        <f t="shared" si="2"/>
        <v>0</v>
      </c>
      <c r="E86" s="35">
        <f t="shared" si="2"/>
        <v>0</v>
      </c>
      <c r="F86" s="35">
        <f t="shared" si="2"/>
        <v>0</v>
      </c>
      <c r="G86" s="24"/>
      <c r="H86" s="24"/>
    </row>
    <row r="87" spans="1:8" ht="15" x14ac:dyDescent="0.25">
      <c r="A87" s="19"/>
      <c r="B87" s="24"/>
      <c r="C87" s="24"/>
      <c r="D87" s="35">
        <f t="shared" si="2"/>
        <v>0</v>
      </c>
      <c r="E87" s="35">
        <f t="shared" si="2"/>
        <v>0</v>
      </c>
      <c r="F87" s="35">
        <f t="shared" si="2"/>
        <v>0</v>
      </c>
      <c r="G87" s="24"/>
      <c r="H87" s="24"/>
    </row>
    <row r="88" spans="1:8" ht="15" x14ac:dyDescent="0.25">
      <c r="A88" s="19"/>
      <c r="B88" s="24"/>
      <c r="C88" s="24"/>
      <c r="D88" s="35">
        <f t="shared" si="2"/>
        <v>0</v>
      </c>
      <c r="E88" s="35">
        <f t="shared" si="2"/>
        <v>0</v>
      </c>
      <c r="F88" s="35">
        <f t="shared" si="2"/>
        <v>0</v>
      </c>
      <c r="G88" s="24"/>
      <c r="H88" s="24"/>
    </row>
    <row r="89" spans="1:8" ht="15" x14ac:dyDescent="0.25">
      <c r="A89" s="19"/>
      <c r="B89" s="24"/>
      <c r="C89" s="24"/>
      <c r="D89" s="35">
        <f t="shared" si="2"/>
        <v>0</v>
      </c>
      <c r="E89" s="35">
        <f t="shared" si="2"/>
        <v>0</v>
      </c>
      <c r="F89" s="35">
        <f t="shared" si="2"/>
        <v>0</v>
      </c>
      <c r="G89" s="24"/>
      <c r="H89" s="24"/>
    </row>
    <row r="90" spans="1:8" ht="15" x14ac:dyDescent="0.25">
      <c r="A90" s="19"/>
      <c r="B90" s="24"/>
      <c r="C90" s="24"/>
      <c r="D90" s="35">
        <f t="shared" si="2"/>
        <v>0</v>
      </c>
      <c r="E90" s="35">
        <f t="shared" si="2"/>
        <v>0</v>
      </c>
      <c r="F90" s="35">
        <f t="shared" si="2"/>
        <v>0</v>
      </c>
      <c r="G90" s="24"/>
      <c r="H90" s="24"/>
    </row>
    <row r="91" spans="1:8" ht="15" x14ac:dyDescent="0.25">
      <c r="A91" s="19"/>
      <c r="B91" s="24"/>
      <c r="C91" s="24"/>
      <c r="D91" s="35">
        <f t="shared" ref="D88:F151" si="3">D$3*$H91</f>
        <v>0</v>
      </c>
      <c r="E91" s="35">
        <f t="shared" si="3"/>
        <v>0</v>
      </c>
      <c r="F91" s="35">
        <f t="shared" si="3"/>
        <v>0</v>
      </c>
      <c r="G91" s="24"/>
      <c r="H91" s="24"/>
    </row>
    <row r="92" spans="1:8" ht="15" x14ac:dyDescent="0.25">
      <c r="A92" s="19"/>
      <c r="B92" s="24"/>
      <c r="C92" s="24"/>
      <c r="D92" s="35">
        <f t="shared" si="3"/>
        <v>0</v>
      </c>
      <c r="E92" s="35">
        <f t="shared" si="3"/>
        <v>0</v>
      </c>
      <c r="F92" s="35">
        <f t="shared" si="3"/>
        <v>0</v>
      </c>
      <c r="G92" s="24"/>
      <c r="H92" s="24"/>
    </row>
    <row r="93" spans="1:8" ht="15" x14ac:dyDescent="0.25">
      <c r="A93" s="19"/>
      <c r="B93" s="24"/>
      <c r="C93" s="24"/>
      <c r="D93" s="35">
        <f t="shared" si="3"/>
        <v>0</v>
      </c>
      <c r="E93" s="35">
        <f t="shared" si="3"/>
        <v>0</v>
      </c>
      <c r="F93" s="35">
        <f t="shared" si="3"/>
        <v>0</v>
      </c>
      <c r="G93" s="24"/>
      <c r="H93" s="24"/>
    </row>
    <row r="94" spans="1:8" ht="15" x14ac:dyDescent="0.25">
      <c r="A94" s="19"/>
      <c r="B94" s="24"/>
      <c r="C94" s="24"/>
      <c r="D94" s="35">
        <f t="shared" si="3"/>
        <v>0</v>
      </c>
      <c r="E94" s="35">
        <f t="shared" si="3"/>
        <v>0</v>
      </c>
      <c r="F94" s="35">
        <f t="shared" si="3"/>
        <v>0</v>
      </c>
      <c r="G94" s="24"/>
      <c r="H94" s="24"/>
    </row>
    <row r="95" spans="1:8" ht="15" x14ac:dyDescent="0.25">
      <c r="A95" s="19"/>
      <c r="B95" s="24"/>
      <c r="C95" s="24"/>
      <c r="D95" s="35">
        <f t="shared" si="3"/>
        <v>0</v>
      </c>
      <c r="E95" s="35">
        <f t="shared" si="3"/>
        <v>0</v>
      </c>
      <c r="F95" s="35">
        <f t="shared" si="3"/>
        <v>0</v>
      </c>
      <c r="G95" s="24"/>
      <c r="H95" s="24"/>
    </row>
    <row r="96" spans="1:8" ht="15" x14ac:dyDescent="0.25">
      <c r="A96" s="19"/>
      <c r="B96" s="24"/>
      <c r="C96" s="24"/>
      <c r="D96" s="35">
        <f t="shared" si="3"/>
        <v>0</v>
      </c>
      <c r="E96" s="35">
        <f t="shared" si="3"/>
        <v>0</v>
      </c>
      <c r="F96" s="35">
        <f t="shared" si="3"/>
        <v>0</v>
      </c>
      <c r="G96" s="24"/>
      <c r="H96" s="24"/>
    </row>
    <row r="97" spans="1:8" ht="15" x14ac:dyDescent="0.25">
      <c r="A97" s="19"/>
      <c r="B97" s="24"/>
      <c r="C97" s="24"/>
      <c r="D97" s="35">
        <f t="shared" si="3"/>
        <v>0</v>
      </c>
      <c r="E97" s="35">
        <f t="shared" si="3"/>
        <v>0</v>
      </c>
      <c r="F97" s="35">
        <f t="shared" si="3"/>
        <v>0</v>
      </c>
      <c r="G97" s="24"/>
      <c r="H97" s="24"/>
    </row>
    <row r="98" spans="1:8" ht="15" x14ac:dyDescent="0.25">
      <c r="A98" s="19"/>
      <c r="B98" s="24"/>
      <c r="C98" s="24"/>
      <c r="D98" s="35">
        <f t="shared" si="3"/>
        <v>0</v>
      </c>
      <c r="E98" s="35">
        <f t="shared" si="3"/>
        <v>0</v>
      </c>
      <c r="F98" s="35">
        <f t="shared" si="3"/>
        <v>0</v>
      </c>
      <c r="G98" s="24"/>
      <c r="H98" s="24"/>
    </row>
    <row r="99" spans="1:8" ht="15" x14ac:dyDescent="0.25">
      <c r="A99" s="19"/>
      <c r="B99" s="24"/>
      <c r="C99" s="24"/>
      <c r="D99" s="35">
        <f t="shared" si="3"/>
        <v>0</v>
      </c>
      <c r="E99" s="35">
        <f t="shared" si="3"/>
        <v>0</v>
      </c>
      <c r="F99" s="35">
        <f t="shared" si="3"/>
        <v>0</v>
      </c>
      <c r="G99" s="24"/>
      <c r="H99" s="24"/>
    </row>
    <row r="100" spans="1:8" ht="15" x14ac:dyDescent="0.25">
      <c r="A100" s="19"/>
      <c r="B100" s="24"/>
      <c r="C100" s="24"/>
      <c r="D100" s="35">
        <f t="shared" si="3"/>
        <v>0</v>
      </c>
      <c r="E100" s="35">
        <f t="shared" si="3"/>
        <v>0</v>
      </c>
      <c r="F100" s="35">
        <f t="shared" si="3"/>
        <v>0</v>
      </c>
      <c r="G100" s="24"/>
      <c r="H100" s="24"/>
    </row>
    <row r="101" spans="1:8" ht="15" x14ac:dyDescent="0.25">
      <c r="A101" s="19"/>
      <c r="B101" s="24"/>
      <c r="C101" s="24"/>
      <c r="D101" s="35">
        <f t="shared" si="3"/>
        <v>0</v>
      </c>
      <c r="E101" s="35">
        <f t="shared" si="3"/>
        <v>0</v>
      </c>
      <c r="F101" s="35">
        <f t="shared" si="3"/>
        <v>0</v>
      </c>
      <c r="G101" s="24"/>
      <c r="H101" s="24"/>
    </row>
    <row r="102" spans="1:8" ht="15" x14ac:dyDescent="0.25">
      <c r="A102" s="19"/>
      <c r="B102" s="24"/>
      <c r="C102" s="24"/>
      <c r="D102" s="35">
        <f t="shared" si="3"/>
        <v>0</v>
      </c>
      <c r="E102" s="35">
        <f t="shared" si="3"/>
        <v>0</v>
      </c>
      <c r="F102" s="35">
        <f t="shared" si="3"/>
        <v>0</v>
      </c>
      <c r="G102" s="24"/>
      <c r="H102" s="24"/>
    </row>
    <row r="103" spans="1:8" ht="15" x14ac:dyDescent="0.25">
      <c r="A103" s="19"/>
      <c r="B103" s="24"/>
      <c r="C103" s="24"/>
      <c r="D103" s="35">
        <f t="shared" si="3"/>
        <v>0</v>
      </c>
      <c r="E103" s="35">
        <f t="shared" si="3"/>
        <v>0</v>
      </c>
      <c r="F103" s="35">
        <f t="shared" si="3"/>
        <v>0</v>
      </c>
      <c r="G103" s="24"/>
      <c r="H103" s="24"/>
    </row>
    <row r="104" spans="1:8" ht="15" x14ac:dyDescent="0.25">
      <c r="A104" s="19"/>
      <c r="B104" s="24"/>
      <c r="C104" s="24"/>
      <c r="D104" s="35">
        <f t="shared" si="3"/>
        <v>0</v>
      </c>
      <c r="E104" s="35">
        <f t="shared" si="3"/>
        <v>0</v>
      </c>
      <c r="F104" s="35">
        <f t="shared" si="3"/>
        <v>0</v>
      </c>
      <c r="G104" s="24"/>
      <c r="H104" s="24"/>
    </row>
    <row r="105" spans="1:8" ht="15" x14ac:dyDescent="0.25">
      <c r="A105" s="19"/>
      <c r="B105" s="24"/>
      <c r="C105" s="24"/>
      <c r="D105" s="35">
        <f t="shared" si="3"/>
        <v>0</v>
      </c>
      <c r="E105" s="35">
        <f t="shared" si="3"/>
        <v>0</v>
      </c>
      <c r="F105" s="35">
        <f t="shared" si="3"/>
        <v>0</v>
      </c>
      <c r="G105" s="24"/>
      <c r="H105" s="24"/>
    </row>
    <row r="106" spans="1:8" ht="15" x14ac:dyDescent="0.25">
      <c r="A106" s="19"/>
      <c r="B106" s="24"/>
      <c r="C106" s="24"/>
      <c r="D106" s="35">
        <f t="shared" si="3"/>
        <v>0</v>
      </c>
      <c r="E106" s="35">
        <f t="shared" si="3"/>
        <v>0</v>
      </c>
      <c r="F106" s="35">
        <f t="shared" si="3"/>
        <v>0</v>
      </c>
      <c r="G106" s="24"/>
      <c r="H106" s="24"/>
    </row>
    <row r="107" spans="1:8" ht="15" x14ac:dyDescent="0.25">
      <c r="A107" s="19"/>
      <c r="B107" s="24"/>
      <c r="C107" s="24"/>
      <c r="D107" s="35">
        <f t="shared" si="3"/>
        <v>0</v>
      </c>
      <c r="E107" s="35">
        <f t="shared" si="3"/>
        <v>0</v>
      </c>
      <c r="F107" s="35">
        <f t="shared" si="3"/>
        <v>0</v>
      </c>
      <c r="G107" s="24"/>
      <c r="H107" s="24"/>
    </row>
    <row r="108" spans="1:8" ht="15" x14ac:dyDescent="0.25">
      <c r="A108" s="19"/>
      <c r="B108" s="24"/>
      <c r="C108" s="24"/>
      <c r="D108" s="35">
        <f t="shared" si="3"/>
        <v>0</v>
      </c>
      <c r="E108" s="35">
        <f t="shared" si="3"/>
        <v>0</v>
      </c>
      <c r="F108" s="35">
        <f t="shared" si="3"/>
        <v>0</v>
      </c>
      <c r="G108" s="24"/>
      <c r="H108" s="24"/>
    </row>
    <row r="109" spans="1:8" ht="15" x14ac:dyDescent="0.25">
      <c r="A109" s="19"/>
      <c r="B109" s="24"/>
      <c r="C109" s="24"/>
      <c r="D109" s="35">
        <f t="shared" si="3"/>
        <v>0</v>
      </c>
      <c r="E109" s="35">
        <f t="shared" si="3"/>
        <v>0</v>
      </c>
      <c r="F109" s="35">
        <f t="shared" si="3"/>
        <v>0</v>
      </c>
      <c r="G109" s="24"/>
      <c r="H109" s="24"/>
    </row>
    <row r="110" spans="1:8" ht="15" x14ac:dyDescent="0.25">
      <c r="A110" s="19"/>
      <c r="B110" s="24"/>
      <c r="C110" s="24"/>
      <c r="D110" s="35">
        <f t="shared" si="3"/>
        <v>0</v>
      </c>
      <c r="E110" s="35">
        <f t="shared" si="3"/>
        <v>0</v>
      </c>
      <c r="F110" s="35">
        <f t="shared" si="3"/>
        <v>0</v>
      </c>
      <c r="G110" s="24"/>
      <c r="H110" s="24"/>
    </row>
    <row r="111" spans="1:8" ht="15" x14ac:dyDescent="0.25">
      <c r="A111" s="19"/>
      <c r="B111" s="24"/>
      <c r="C111" s="24"/>
      <c r="D111" s="35">
        <f t="shared" si="3"/>
        <v>0</v>
      </c>
      <c r="E111" s="35">
        <f t="shared" si="3"/>
        <v>0</v>
      </c>
      <c r="F111" s="35">
        <f t="shared" si="3"/>
        <v>0</v>
      </c>
      <c r="G111" s="24"/>
      <c r="H111" s="24"/>
    </row>
    <row r="112" spans="1:8" ht="15" x14ac:dyDescent="0.25">
      <c r="A112" s="19"/>
      <c r="B112" s="24"/>
      <c r="C112" s="24"/>
      <c r="D112" s="35">
        <f t="shared" si="3"/>
        <v>0</v>
      </c>
      <c r="E112" s="35">
        <f t="shared" si="3"/>
        <v>0</v>
      </c>
      <c r="F112" s="35">
        <f t="shared" si="3"/>
        <v>0</v>
      </c>
      <c r="G112" s="24"/>
      <c r="H112" s="24"/>
    </row>
    <row r="113" spans="1:8" ht="15" x14ac:dyDescent="0.25">
      <c r="A113" s="19"/>
      <c r="B113" s="24"/>
      <c r="C113" s="24"/>
      <c r="D113" s="35">
        <f t="shared" si="3"/>
        <v>0</v>
      </c>
      <c r="E113" s="35">
        <f t="shared" si="3"/>
        <v>0</v>
      </c>
      <c r="F113" s="35">
        <f t="shared" si="3"/>
        <v>0</v>
      </c>
      <c r="G113" s="24"/>
      <c r="H113" s="24"/>
    </row>
    <row r="114" spans="1:8" ht="15" x14ac:dyDescent="0.25">
      <c r="A114" s="19"/>
      <c r="B114" s="24"/>
      <c r="C114" s="24"/>
      <c r="D114" s="35">
        <f t="shared" si="3"/>
        <v>0</v>
      </c>
      <c r="E114" s="35">
        <f t="shared" si="3"/>
        <v>0</v>
      </c>
      <c r="F114" s="35">
        <f t="shared" si="3"/>
        <v>0</v>
      </c>
      <c r="G114" s="24"/>
      <c r="H114" s="24"/>
    </row>
    <row r="115" spans="1:8" ht="15" x14ac:dyDescent="0.25">
      <c r="A115" s="19"/>
      <c r="B115" s="24"/>
      <c r="C115" s="24"/>
      <c r="D115" s="35">
        <f t="shared" si="3"/>
        <v>0</v>
      </c>
      <c r="E115" s="35">
        <f t="shared" si="3"/>
        <v>0</v>
      </c>
      <c r="F115" s="35">
        <f t="shared" si="3"/>
        <v>0</v>
      </c>
      <c r="G115" s="24"/>
      <c r="H115" s="24"/>
    </row>
    <row r="116" spans="1:8" ht="15" x14ac:dyDescent="0.25">
      <c r="A116" s="19"/>
      <c r="B116" s="24"/>
      <c r="C116" s="24"/>
      <c r="D116" s="35">
        <f t="shared" si="3"/>
        <v>0</v>
      </c>
      <c r="E116" s="35">
        <f t="shared" si="3"/>
        <v>0</v>
      </c>
      <c r="F116" s="35">
        <f t="shared" si="3"/>
        <v>0</v>
      </c>
      <c r="G116" s="24"/>
      <c r="H116" s="24"/>
    </row>
    <row r="117" spans="1:8" ht="15" x14ac:dyDescent="0.25">
      <c r="A117" s="19"/>
      <c r="B117" s="24"/>
      <c r="C117" s="24"/>
      <c r="D117" s="35">
        <f t="shared" si="3"/>
        <v>0</v>
      </c>
      <c r="E117" s="35">
        <f t="shared" si="3"/>
        <v>0</v>
      </c>
      <c r="F117" s="35">
        <f t="shared" si="3"/>
        <v>0</v>
      </c>
      <c r="G117" s="24"/>
      <c r="H117" s="24"/>
    </row>
    <row r="118" spans="1:8" ht="15" x14ac:dyDescent="0.25">
      <c r="A118" s="19"/>
      <c r="B118" s="24"/>
      <c r="C118" s="24"/>
      <c r="D118" s="35">
        <f t="shared" si="3"/>
        <v>0</v>
      </c>
      <c r="E118" s="35">
        <f t="shared" si="3"/>
        <v>0</v>
      </c>
      <c r="F118" s="35">
        <f t="shared" si="3"/>
        <v>0</v>
      </c>
      <c r="G118" s="24"/>
      <c r="H118" s="24"/>
    </row>
    <row r="119" spans="1:8" ht="15" x14ac:dyDescent="0.25">
      <c r="A119" s="19"/>
      <c r="B119" s="24"/>
      <c r="C119" s="24"/>
      <c r="D119" s="35">
        <f t="shared" si="3"/>
        <v>0</v>
      </c>
      <c r="E119" s="35">
        <f t="shared" si="3"/>
        <v>0</v>
      </c>
      <c r="F119" s="35">
        <f t="shared" si="3"/>
        <v>0</v>
      </c>
      <c r="G119" s="24"/>
      <c r="H119" s="24"/>
    </row>
    <row r="120" spans="1:8" ht="15" x14ac:dyDescent="0.25">
      <c r="A120" s="19"/>
      <c r="B120" s="24"/>
      <c r="C120" s="24"/>
      <c r="D120" s="35">
        <f t="shared" si="3"/>
        <v>0</v>
      </c>
      <c r="E120" s="35">
        <f t="shared" si="3"/>
        <v>0</v>
      </c>
      <c r="F120" s="35">
        <f t="shared" si="3"/>
        <v>0</v>
      </c>
      <c r="G120" s="24"/>
      <c r="H120" s="24"/>
    </row>
    <row r="121" spans="1:8" ht="15" x14ac:dyDescent="0.25">
      <c r="A121" s="19"/>
      <c r="B121" s="24"/>
      <c r="C121" s="24"/>
      <c r="D121" s="35">
        <f t="shared" si="3"/>
        <v>0</v>
      </c>
      <c r="E121" s="35">
        <f t="shared" si="3"/>
        <v>0</v>
      </c>
      <c r="F121" s="35">
        <f t="shared" si="3"/>
        <v>0</v>
      </c>
      <c r="G121" s="24"/>
      <c r="H121" s="24"/>
    </row>
    <row r="122" spans="1:8" ht="15" x14ac:dyDescent="0.25">
      <c r="A122" s="19"/>
      <c r="B122" s="24"/>
      <c r="C122" s="24"/>
      <c r="D122" s="35">
        <f t="shared" si="3"/>
        <v>0</v>
      </c>
      <c r="E122" s="35">
        <f t="shared" si="3"/>
        <v>0</v>
      </c>
      <c r="F122" s="35">
        <f t="shared" si="3"/>
        <v>0</v>
      </c>
      <c r="G122" s="24"/>
      <c r="H122" s="24"/>
    </row>
    <row r="123" spans="1:8" ht="15" x14ac:dyDescent="0.25">
      <c r="A123" s="19"/>
      <c r="B123" s="24"/>
      <c r="C123" s="24"/>
      <c r="D123" s="35">
        <f t="shared" si="3"/>
        <v>0</v>
      </c>
      <c r="E123" s="35">
        <f t="shared" si="3"/>
        <v>0</v>
      </c>
      <c r="F123" s="35">
        <f t="shared" si="3"/>
        <v>0</v>
      </c>
      <c r="G123" s="24"/>
      <c r="H123" s="24"/>
    </row>
    <row r="124" spans="1:8" ht="15" x14ac:dyDescent="0.25">
      <c r="A124" s="19"/>
      <c r="B124" s="24"/>
      <c r="C124" s="24"/>
      <c r="D124" s="35">
        <f t="shared" si="3"/>
        <v>0</v>
      </c>
      <c r="E124" s="35">
        <f t="shared" si="3"/>
        <v>0</v>
      </c>
      <c r="F124" s="35">
        <f t="shared" si="3"/>
        <v>0</v>
      </c>
      <c r="G124" s="24"/>
      <c r="H124" s="24"/>
    </row>
    <row r="125" spans="1:8" ht="15" x14ac:dyDescent="0.25">
      <c r="A125" s="19"/>
      <c r="B125" s="24"/>
      <c r="C125" s="24"/>
      <c r="D125" s="35">
        <f t="shared" si="3"/>
        <v>0</v>
      </c>
      <c r="E125" s="35">
        <f t="shared" si="3"/>
        <v>0</v>
      </c>
      <c r="F125" s="35">
        <f t="shared" si="3"/>
        <v>0</v>
      </c>
      <c r="G125" s="24"/>
      <c r="H125" s="24"/>
    </row>
    <row r="126" spans="1:8" ht="15" x14ac:dyDescent="0.25">
      <c r="A126" s="19"/>
      <c r="B126" s="24"/>
      <c r="C126" s="24"/>
      <c r="D126" s="35">
        <f t="shared" si="3"/>
        <v>0</v>
      </c>
      <c r="E126" s="35">
        <f t="shared" si="3"/>
        <v>0</v>
      </c>
      <c r="F126" s="35">
        <f t="shared" si="3"/>
        <v>0</v>
      </c>
      <c r="G126" s="24"/>
      <c r="H126" s="24"/>
    </row>
    <row r="127" spans="1:8" ht="15" x14ac:dyDescent="0.25">
      <c r="A127" s="19"/>
      <c r="B127" s="24"/>
      <c r="C127" s="24"/>
      <c r="D127" s="35">
        <f t="shared" si="3"/>
        <v>0</v>
      </c>
      <c r="E127" s="35">
        <f t="shared" si="3"/>
        <v>0</v>
      </c>
      <c r="F127" s="35">
        <f t="shared" si="3"/>
        <v>0</v>
      </c>
      <c r="G127" s="24"/>
      <c r="H127" s="24"/>
    </row>
    <row r="128" spans="1:8" ht="15" x14ac:dyDescent="0.25">
      <c r="A128" s="19"/>
      <c r="B128" s="24"/>
      <c r="C128" s="24"/>
      <c r="D128" s="35">
        <f t="shared" si="3"/>
        <v>0</v>
      </c>
      <c r="E128" s="35">
        <f t="shared" si="3"/>
        <v>0</v>
      </c>
      <c r="F128" s="35">
        <f t="shared" si="3"/>
        <v>0</v>
      </c>
      <c r="G128" s="24"/>
      <c r="H128" s="24"/>
    </row>
    <row r="129" spans="1:8" ht="15" x14ac:dyDescent="0.25">
      <c r="A129" s="19"/>
      <c r="B129" s="24"/>
      <c r="C129" s="24"/>
      <c r="D129" s="35">
        <f t="shared" si="3"/>
        <v>0</v>
      </c>
      <c r="E129" s="35">
        <f t="shared" si="3"/>
        <v>0</v>
      </c>
      <c r="F129" s="35">
        <f t="shared" si="3"/>
        <v>0</v>
      </c>
      <c r="G129" s="24"/>
      <c r="H129" s="24"/>
    </row>
    <row r="130" spans="1:8" ht="15" x14ac:dyDescent="0.25">
      <c r="A130" s="19"/>
      <c r="B130" s="24"/>
      <c r="C130" s="24"/>
      <c r="D130" s="35">
        <f t="shared" si="3"/>
        <v>0</v>
      </c>
      <c r="E130" s="35">
        <f t="shared" si="3"/>
        <v>0</v>
      </c>
      <c r="F130" s="35">
        <f t="shared" si="3"/>
        <v>0</v>
      </c>
      <c r="G130" s="24"/>
      <c r="H130" s="24"/>
    </row>
    <row r="131" spans="1:8" ht="15" x14ac:dyDescent="0.25">
      <c r="A131" s="19"/>
      <c r="B131" s="24"/>
      <c r="C131" s="24"/>
      <c r="D131" s="35">
        <f t="shared" si="3"/>
        <v>0</v>
      </c>
      <c r="E131" s="35">
        <f t="shared" si="3"/>
        <v>0</v>
      </c>
      <c r="F131" s="35">
        <f t="shared" si="3"/>
        <v>0</v>
      </c>
      <c r="G131" s="24"/>
      <c r="H131" s="24"/>
    </row>
    <row r="132" spans="1:8" ht="15" x14ac:dyDescent="0.25">
      <c r="A132" s="19"/>
      <c r="B132" s="24"/>
      <c r="C132" s="24"/>
      <c r="D132" s="35">
        <f t="shared" si="3"/>
        <v>0</v>
      </c>
      <c r="E132" s="35">
        <f t="shared" si="3"/>
        <v>0</v>
      </c>
      <c r="F132" s="35">
        <f t="shared" si="3"/>
        <v>0</v>
      </c>
      <c r="G132" s="24"/>
      <c r="H132" s="24"/>
    </row>
    <row r="133" spans="1:8" ht="15" x14ac:dyDescent="0.25">
      <c r="A133" s="19"/>
      <c r="B133" s="24"/>
      <c r="C133" s="24"/>
      <c r="D133" s="35">
        <f t="shared" si="3"/>
        <v>0</v>
      </c>
      <c r="E133" s="35">
        <f t="shared" si="3"/>
        <v>0</v>
      </c>
      <c r="F133" s="35">
        <f t="shared" si="3"/>
        <v>0</v>
      </c>
      <c r="G133" s="24"/>
      <c r="H133" s="24"/>
    </row>
    <row r="134" spans="1:8" ht="15" x14ac:dyDescent="0.25">
      <c r="A134" s="19"/>
      <c r="B134" s="24"/>
      <c r="C134" s="24"/>
      <c r="D134" s="35">
        <f t="shared" si="3"/>
        <v>0</v>
      </c>
      <c r="E134" s="35">
        <f t="shared" si="3"/>
        <v>0</v>
      </c>
      <c r="F134" s="35">
        <f t="shared" si="3"/>
        <v>0</v>
      </c>
      <c r="G134" s="24"/>
      <c r="H134" s="24"/>
    </row>
    <row r="135" spans="1:8" ht="15" x14ac:dyDescent="0.25">
      <c r="A135" s="19"/>
      <c r="B135" s="24"/>
      <c r="C135" s="24"/>
      <c r="D135" s="35">
        <f t="shared" si="3"/>
        <v>0</v>
      </c>
      <c r="E135" s="35">
        <f t="shared" si="3"/>
        <v>0</v>
      </c>
      <c r="F135" s="35">
        <f t="shared" si="3"/>
        <v>0</v>
      </c>
      <c r="G135" s="24"/>
      <c r="H135" s="24"/>
    </row>
    <row r="136" spans="1:8" ht="15" x14ac:dyDescent="0.25">
      <c r="A136" s="19"/>
      <c r="B136" s="24"/>
      <c r="C136" s="24"/>
      <c r="D136" s="35">
        <f t="shared" si="3"/>
        <v>0</v>
      </c>
      <c r="E136" s="35">
        <f t="shared" si="3"/>
        <v>0</v>
      </c>
      <c r="F136" s="35">
        <f t="shared" si="3"/>
        <v>0</v>
      </c>
      <c r="G136" s="24"/>
      <c r="H136" s="24"/>
    </row>
    <row r="137" spans="1:8" ht="15" x14ac:dyDescent="0.25">
      <c r="A137" s="19"/>
      <c r="B137" s="24"/>
      <c r="C137" s="24"/>
      <c r="D137" s="35">
        <f t="shared" si="3"/>
        <v>0</v>
      </c>
      <c r="E137" s="35">
        <f t="shared" si="3"/>
        <v>0</v>
      </c>
      <c r="F137" s="35">
        <f t="shared" si="3"/>
        <v>0</v>
      </c>
      <c r="G137" s="24"/>
      <c r="H137" s="24"/>
    </row>
    <row r="138" spans="1:8" ht="15" x14ac:dyDescent="0.25">
      <c r="A138" s="19"/>
      <c r="B138" s="24"/>
      <c r="C138" s="24"/>
      <c r="D138" s="35">
        <f t="shared" si="3"/>
        <v>0</v>
      </c>
      <c r="E138" s="35">
        <f t="shared" si="3"/>
        <v>0</v>
      </c>
      <c r="F138" s="35">
        <f t="shared" si="3"/>
        <v>0</v>
      </c>
      <c r="G138" s="24"/>
      <c r="H138" s="24"/>
    </row>
    <row r="139" spans="1:8" ht="15" x14ac:dyDescent="0.25">
      <c r="A139" s="19"/>
      <c r="B139" s="24"/>
      <c r="C139" s="24"/>
      <c r="D139" s="35">
        <f t="shared" si="3"/>
        <v>0</v>
      </c>
      <c r="E139" s="35">
        <f t="shared" si="3"/>
        <v>0</v>
      </c>
      <c r="F139" s="35">
        <f t="shared" si="3"/>
        <v>0</v>
      </c>
      <c r="G139" s="24"/>
      <c r="H139" s="24"/>
    </row>
    <row r="140" spans="1:8" ht="15" x14ac:dyDescent="0.25">
      <c r="A140" s="19"/>
      <c r="B140" s="24"/>
      <c r="C140" s="24"/>
      <c r="D140" s="35">
        <f t="shared" si="3"/>
        <v>0</v>
      </c>
      <c r="E140" s="35">
        <f t="shared" si="3"/>
        <v>0</v>
      </c>
      <c r="F140" s="35">
        <f t="shared" si="3"/>
        <v>0</v>
      </c>
      <c r="G140" s="24"/>
      <c r="H140" s="24"/>
    </row>
    <row r="141" spans="1:8" ht="15" x14ac:dyDescent="0.25">
      <c r="A141" s="19"/>
      <c r="B141" s="24"/>
      <c r="C141" s="24"/>
      <c r="D141" s="35">
        <f t="shared" si="3"/>
        <v>0</v>
      </c>
      <c r="E141" s="35">
        <f t="shared" si="3"/>
        <v>0</v>
      </c>
      <c r="F141" s="35">
        <f t="shared" si="3"/>
        <v>0</v>
      </c>
      <c r="G141" s="24"/>
      <c r="H141" s="24"/>
    </row>
    <row r="142" spans="1:8" ht="15" x14ac:dyDescent="0.25">
      <c r="A142" s="19"/>
      <c r="B142" s="24"/>
      <c r="C142" s="24"/>
      <c r="D142" s="35">
        <f t="shared" si="3"/>
        <v>0</v>
      </c>
      <c r="E142" s="35">
        <f t="shared" si="3"/>
        <v>0</v>
      </c>
      <c r="F142" s="35">
        <f t="shared" si="3"/>
        <v>0</v>
      </c>
      <c r="G142" s="24"/>
      <c r="H142" s="24"/>
    </row>
    <row r="143" spans="1:8" ht="15" x14ac:dyDescent="0.25">
      <c r="A143" s="19"/>
      <c r="B143" s="24"/>
      <c r="C143" s="24"/>
      <c r="D143" s="35">
        <f t="shared" si="3"/>
        <v>0</v>
      </c>
      <c r="E143" s="35">
        <f t="shared" si="3"/>
        <v>0</v>
      </c>
      <c r="F143" s="35">
        <f t="shared" si="3"/>
        <v>0</v>
      </c>
      <c r="G143" s="24"/>
      <c r="H143" s="24"/>
    </row>
    <row r="144" spans="1:8" ht="15" x14ac:dyDescent="0.25">
      <c r="A144" s="19"/>
      <c r="B144" s="24"/>
      <c r="C144" s="24"/>
      <c r="D144" s="35">
        <f t="shared" si="3"/>
        <v>0</v>
      </c>
      <c r="E144" s="35">
        <f t="shared" si="3"/>
        <v>0</v>
      </c>
      <c r="F144" s="35">
        <f t="shared" si="3"/>
        <v>0</v>
      </c>
      <c r="G144" s="24"/>
      <c r="H144" s="24"/>
    </row>
    <row r="145" spans="1:8" ht="15" x14ac:dyDescent="0.25">
      <c r="A145" s="19"/>
      <c r="B145" s="24"/>
      <c r="C145" s="24"/>
      <c r="D145" s="35">
        <f t="shared" si="3"/>
        <v>0</v>
      </c>
      <c r="E145" s="35">
        <f t="shared" si="3"/>
        <v>0</v>
      </c>
      <c r="F145" s="35">
        <f t="shared" si="3"/>
        <v>0</v>
      </c>
      <c r="G145" s="24"/>
      <c r="H145" s="24"/>
    </row>
    <row r="146" spans="1:8" ht="15" x14ac:dyDescent="0.25">
      <c r="A146" s="19"/>
      <c r="B146" s="24"/>
      <c r="C146" s="24"/>
      <c r="D146" s="35">
        <f t="shared" si="3"/>
        <v>0</v>
      </c>
      <c r="E146" s="35">
        <f t="shared" si="3"/>
        <v>0</v>
      </c>
      <c r="F146" s="35">
        <f t="shared" si="3"/>
        <v>0</v>
      </c>
      <c r="G146" s="24"/>
      <c r="H146" s="24"/>
    </row>
    <row r="147" spans="1:8" ht="15" x14ac:dyDescent="0.25">
      <c r="A147" s="19"/>
      <c r="B147" s="24"/>
      <c r="C147" s="24"/>
      <c r="D147" s="35">
        <f t="shared" si="3"/>
        <v>0</v>
      </c>
      <c r="E147" s="35">
        <f t="shared" si="3"/>
        <v>0</v>
      </c>
      <c r="F147" s="35">
        <f t="shared" si="3"/>
        <v>0</v>
      </c>
      <c r="G147" s="24"/>
      <c r="H147" s="24"/>
    </row>
    <row r="148" spans="1:8" ht="15" x14ac:dyDescent="0.25">
      <c r="A148" s="19"/>
      <c r="B148" s="24"/>
      <c r="C148" s="24"/>
      <c r="D148" s="35">
        <f t="shared" si="3"/>
        <v>0</v>
      </c>
      <c r="E148" s="35">
        <f t="shared" si="3"/>
        <v>0</v>
      </c>
      <c r="F148" s="35">
        <f t="shared" si="3"/>
        <v>0</v>
      </c>
      <c r="G148" s="24"/>
      <c r="H148" s="24"/>
    </row>
    <row r="149" spans="1:8" ht="15" x14ac:dyDescent="0.25">
      <c r="A149" s="19"/>
      <c r="B149" s="24"/>
      <c r="C149" s="24"/>
      <c r="D149" s="35">
        <f t="shared" si="3"/>
        <v>0</v>
      </c>
      <c r="E149" s="35">
        <f t="shared" si="3"/>
        <v>0</v>
      </c>
      <c r="F149" s="35">
        <f t="shared" si="3"/>
        <v>0</v>
      </c>
      <c r="G149" s="24"/>
      <c r="H149" s="24"/>
    </row>
    <row r="150" spans="1:8" ht="15" x14ac:dyDescent="0.25">
      <c r="A150" s="19"/>
      <c r="B150" s="24"/>
      <c r="C150" s="24"/>
      <c r="D150" s="35">
        <f t="shared" si="3"/>
        <v>0</v>
      </c>
      <c r="E150" s="35">
        <f t="shared" si="3"/>
        <v>0</v>
      </c>
      <c r="F150" s="35">
        <f t="shared" si="3"/>
        <v>0</v>
      </c>
      <c r="G150" s="24"/>
      <c r="H150" s="24"/>
    </row>
    <row r="151" spans="1:8" ht="15" x14ac:dyDescent="0.25">
      <c r="A151" s="19"/>
      <c r="B151" s="24"/>
      <c r="C151" s="24"/>
      <c r="D151" s="35">
        <f t="shared" si="3"/>
        <v>0</v>
      </c>
      <c r="E151" s="35">
        <f t="shared" si="3"/>
        <v>0</v>
      </c>
      <c r="F151" s="35">
        <f t="shared" si="3"/>
        <v>0</v>
      </c>
      <c r="G151" s="24"/>
      <c r="H151" s="24"/>
    </row>
    <row r="152" spans="1:8" ht="15" x14ac:dyDescent="0.25">
      <c r="A152" s="19"/>
      <c r="B152" s="24"/>
      <c r="C152" s="24"/>
      <c r="D152" s="35">
        <f t="shared" ref="D152:F156" si="4">D$3*$H152</f>
        <v>0</v>
      </c>
      <c r="E152" s="35">
        <f t="shared" si="4"/>
        <v>0</v>
      </c>
      <c r="F152" s="35">
        <f t="shared" si="4"/>
        <v>0</v>
      </c>
      <c r="G152" s="24"/>
      <c r="H152" s="24"/>
    </row>
    <row r="153" spans="1:8" ht="15" x14ac:dyDescent="0.25">
      <c r="A153" s="19"/>
      <c r="B153" s="24"/>
      <c r="C153" s="24"/>
      <c r="D153" s="35">
        <f t="shared" si="4"/>
        <v>0</v>
      </c>
      <c r="E153" s="35">
        <f t="shared" si="4"/>
        <v>0</v>
      </c>
      <c r="F153" s="35">
        <f t="shared" si="4"/>
        <v>0</v>
      </c>
      <c r="G153" s="24"/>
      <c r="H153" s="24"/>
    </row>
    <row r="154" spans="1:8" ht="15" x14ac:dyDescent="0.25">
      <c r="A154" s="19"/>
      <c r="B154" s="24"/>
      <c r="C154" s="24"/>
      <c r="D154" s="35">
        <f t="shared" si="4"/>
        <v>0</v>
      </c>
      <c r="E154" s="35">
        <f t="shared" si="4"/>
        <v>0</v>
      </c>
      <c r="F154" s="35">
        <f t="shared" si="4"/>
        <v>0</v>
      </c>
      <c r="G154" s="24"/>
      <c r="H154" s="24"/>
    </row>
    <row r="155" spans="1:8" ht="15" x14ac:dyDescent="0.25">
      <c r="A155" s="19"/>
      <c r="B155" s="24"/>
      <c r="C155" s="24"/>
      <c r="D155" s="35">
        <f t="shared" si="4"/>
        <v>0</v>
      </c>
      <c r="E155" s="35">
        <f t="shared" si="4"/>
        <v>0</v>
      </c>
      <c r="F155" s="35">
        <f t="shared" si="4"/>
        <v>0</v>
      </c>
      <c r="G155" s="24"/>
      <c r="H155" s="24"/>
    </row>
    <row r="156" spans="1:8" ht="15" x14ac:dyDescent="0.25">
      <c r="A156" s="19"/>
      <c r="B156" s="24"/>
      <c r="C156" s="24"/>
      <c r="D156" s="35">
        <f t="shared" si="4"/>
        <v>0</v>
      </c>
      <c r="E156" s="35">
        <f t="shared" si="4"/>
        <v>0</v>
      </c>
      <c r="F156" s="35">
        <f t="shared" si="4"/>
        <v>0</v>
      </c>
      <c r="G156" s="24"/>
      <c r="H156" s="24"/>
    </row>
  </sheetData>
  <sheetProtection sheet="1" objects="1" scenarios="1"/>
  <mergeCells count="7">
    <mergeCell ref="H5:H6"/>
    <mergeCell ref="D1:F1"/>
    <mergeCell ref="A5:A6"/>
    <mergeCell ref="B5:B6"/>
    <mergeCell ref="C5:C6"/>
    <mergeCell ref="D5:F5"/>
    <mergeCell ref="G5:G6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Urządzenia-lista wyboru</vt:lpstr>
      <vt:lpstr>Wyniki</vt:lpstr>
      <vt:lpstr>Baza urządzeń</vt:lpstr>
      <vt:lpstr>Wyniki!Obszar_wydruku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whisper</dc:creator>
  <cp:lastModifiedBy>whisper</cp:lastModifiedBy>
  <cp:lastPrinted>2013-10-21T18:09:34Z</cp:lastPrinted>
  <dcterms:created xsi:type="dcterms:W3CDTF">2013-10-21T17:19:11Z</dcterms:created>
  <dcterms:modified xsi:type="dcterms:W3CDTF">2013-11-08T13:55:15Z</dcterms:modified>
</cp:coreProperties>
</file>